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1640" activeTab="4"/>
  </bookViews>
  <sheets>
    <sheet name="1-4" sheetId="1" r:id="rId1"/>
    <sheet name="III-2018" sheetId="2" r:id="rId2"/>
    <sheet name="III-2019" sheetId="3" r:id="rId3"/>
    <sheet name="III-2020" sheetId="4" r:id="rId4"/>
    <sheet name="5-6" sheetId="5" r:id="rId5"/>
    <sheet name="7" sheetId="6" r:id="rId6"/>
  </sheets>
  <externalReferences>
    <externalReference r:id="rId9"/>
  </externalReferences>
  <definedNames>
    <definedName name="sub_12033" localSheetId="5">'7'!$A$2</definedName>
    <definedName name="sub_12034" localSheetId="5">'7'!$A$14</definedName>
    <definedName name="sub_12043" localSheetId="4">'5-6'!$A$10</definedName>
    <definedName name="sub_12044" localSheetId="4">'5-6'!$A$17</definedName>
    <definedName name="sub_12047" localSheetId="4">'5-6'!$A$11</definedName>
    <definedName name="sub_12057" localSheetId="5">'7'!$B$8</definedName>
    <definedName name="sub_12058" localSheetId="5">'7'!$B$9</definedName>
    <definedName name="_xlnm.Print_Area" localSheetId="4">'5-6'!$A$1:$L$29</definedName>
    <definedName name="_xlnm.Print_Area" localSheetId="5">'7'!$A$1:$E$31</definedName>
  </definedNames>
  <calcPr fullCalcOnLoad="1"/>
</workbook>
</file>

<file path=xl/sharedStrings.xml><?xml version="1.0" encoding="utf-8"?>
<sst xmlns="http://schemas.openxmlformats.org/spreadsheetml/2006/main" count="648" uniqueCount="188">
  <si>
    <t>в том числе:</t>
  </si>
  <si>
    <t>Наименование показателя</t>
  </si>
  <si>
    <t>из них:</t>
  </si>
  <si>
    <t>Всего</t>
  </si>
  <si>
    <t>прочие поступления</t>
  </si>
  <si>
    <t>Заместитель руководителя учреждения по финансовым вопросам</t>
  </si>
  <si>
    <t>(подпись)</t>
  </si>
  <si>
    <t>(расшифровка подписи)</t>
  </si>
  <si>
    <t>Исполнитель</t>
  </si>
  <si>
    <t>"_____"________________ 20____ г.</t>
  </si>
  <si>
    <t>поступления от оказания учреждением услуг (выполнения работ), относящхся в соответствии с уставом учреждения к его основным вида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</si>
  <si>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</si>
  <si>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</si>
  <si>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запятой), в том числе: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</si>
  <si>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</si>
  <si>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</si>
  <si>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</si>
  <si>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</si>
  <si>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организаций,правительств иностранных государств, международных финансовых организаций</t>
  </si>
  <si>
    <t>иные субсидии, представляемые из бюджета</t>
  </si>
  <si>
    <t>прочие доходы</t>
  </si>
  <si>
    <t>доходы от оперций с активами</t>
  </si>
  <si>
    <t>Выплаты по расходам, всего:</t>
  </si>
  <si>
    <t>на выплаты персоналу всего, из них:</t>
  </si>
  <si>
    <t>расходы на закупку товаров, работ, услуг, всего:</t>
  </si>
  <si>
    <t>безвозмездные перечисления организациям</t>
  </si>
  <si>
    <t>Остаток средств на начало года</t>
  </si>
  <si>
    <t>Остаток средств на конец года</t>
  </si>
  <si>
    <t>Справочно</t>
  </si>
  <si>
    <t>Объем публичных обязательств</t>
  </si>
  <si>
    <t>Приложение 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</si>
  <si>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</si>
  <si>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</si>
  <si>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</si>
  <si>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</si>
  <si>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</si>
  <si>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</si>
  <si>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</si>
  <si>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</si>
  <si>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</si>
  <si>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</si>
  <si>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X</t>
  </si>
  <si>
    <t>В том числе:</t>
  </si>
  <si>
    <t>На закупку товаров, работ, услуг по году начала закупки:</t>
  </si>
  <si>
    <t>Приложение 2</t>
  </si>
  <si>
    <t>Поступление</t>
  </si>
  <si>
    <t>Выбытие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</si>
  <si>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</si>
  <si>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</si>
  <si>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</si>
  <si>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</si>
  <si>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</si>
  <si>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х</t>
  </si>
  <si>
    <t>социальные и иные выплаты населению, всего: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</si>
  <si>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</si>
  <si>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</si>
  <si>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</si>
  <si>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 всего, из них:</t>
  </si>
  <si>
    <t>Выбытие финансовых активов всего, из них:</t>
  </si>
  <si>
    <t>субсидии предоставляемые в соответствии с абзацем вторым пункта 1 статьи 78.1 Бюджетного кодекса РФ</t>
  </si>
  <si>
    <t>Субсидия на погашение кредиторской задолженности прошлых лет бюджетными учреждениями</t>
  </si>
  <si>
    <t>Субсидия на осуществление капитальных вложений</t>
  </si>
  <si>
    <t xml:space="preserve"> Субсидия на финансовое обеспечение выполнения муниципального задания</t>
  </si>
  <si>
    <t>Доходы от оказания платных услуг</t>
  </si>
  <si>
    <t xml:space="preserve">Поступления от иной приносящей доход деятельности </t>
  </si>
  <si>
    <t>Спонсорские и целевые пожертвования</t>
  </si>
  <si>
    <t>Прочие поступления</t>
  </si>
  <si>
    <t>Гранты</t>
  </si>
  <si>
    <t>Субсидия на реализацию  муниципальной программы «Улучшение условий и охраны труда в муниицпальных учреждениях города Саратова» на 2017-2019 годы</t>
  </si>
  <si>
    <t>уплату налогов, сборов и иных платежей, всего из них:</t>
  </si>
  <si>
    <t xml:space="preserve">Заработная плата </t>
  </si>
  <si>
    <t xml:space="preserve">Прочие выплаты по оплате труда </t>
  </si>
  <si>
    <t xml:space="preserve">Начисления на выплаты по оплате труда </t>
  </si>
  <si>
    <t>земельный налог</t>
  </si>
  <si>
    <t xml:space="preserve">транспортный налог </t>
  </si>
  <si>
    <t xml:space="preserve">налог на имущество </t>
  </si>
  <si>
    <t>иные расходы (пени, штрафы, орг.взносы)</t>
  </si>
  <si>
    <t xml:space="preserve">взносы за капитальный ремонт многоквартирных домов </t>
  </si>
  <si>
    <t xml:space="preserve"> Средства обязательного медицинского страхования</t>
  </si>
  <si>
    <t>Директор МУК "ЦБ учреждений культуры города Саратова"</t>
  </si>
  <si>
    <t>С. Г. Пронина</t>
  </si>
  <si>
    <t>Директор МКУ  "ЦБ учреждений культуры города Саратова"</t>
  </si>
  <si>
    <t>Директор МКУ "ЦБ учреждений культуры города Саратова"</t>
  </si>
  <si>
    <t xml:space="preserve">Показатели выплат по расходам на закупку товаров, работ, услуг учреждения (подразделения) </t>
  </si>
  <si>
    <t>За счет субсидии на финансовое обеспечение выполнения муниципального задания</t>
  </si>
  <si>
    <t>За счет субсидий, предоставляемых в   в соответствии с абзацем вторым пункта 1 статьи 78.1 Бюджетного кодекса РФ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</si>
  <si>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</si>
  <si>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 Сведения о средствах, поступающих во временное распоряжение Учреждения (Подразделения) на ______________2018 год
(очередной финансовый год)</t>
  </si>
  <si>
    <t>Сумма на 2018 год (руб. с точностью до двух знаков после запятой - 0,00)</t>
  </si>
  <si>
    <t>Сумма на 2018 год (тыс. руб.)</t>
  </si>
  <si>
    <t>Сумма на 1-ый год планового периода на 2019 год (руб. с точностью до двух знаков после запятой - 0,00)</t>
  </si>
  <si>
    <t>Сумма на 2-ой год планового периода на 2020 год (руб. с точностью до двух знаков после запятой - 0,00)</t>
  </si>
  <si>
    <t>Сумма на 2019 год  на 1-ый год планового периода (тыс. руб.)</t>
  </si>
  <si>
    <t>Сумма на 2020  год на 2-ой год планового периода (тыс. руб.)</t>
  </si>
  <si>
    <t>(подпись)                                     (расшифровка подписи)</t>
  </si>
  <si>
    <t xml:space="preserve">                           </t>
  </si>
  <si>
    <t>исполнение судебных актов РФ и мировых соглашений по возмещению причиненного вреда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</si>
  <si>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</si>
  <si>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для обеспечения государственных (муниципальных) нужд</t>
  </si>
  <si>
    <t>на 2018г.</t>
  </si>
  <si>
    <t>на 2019г.</t>
  </si>
  <si>
    <t>на 2020 г.</t>
  </si>
  <si>
    <t>Субсидии на реализацию муниципальной программы «Развитие культуры в муниципальном образовании "Город Саратов" на 2018-2020 годы</t>
  </si>
  <si>
    <t>Субсидия на реализацию муниципальной программы «Повышение энергоэффективности и энергосбережения в муниципальном образовании «Город Саратов» на период до 2020 года</t>
  </si>
  <si>
    <t>Субсидия на исполнение судебных решений и решений налогового органа по обращению взыскания на средства бюджета муниципального образования «Город Саратов»</t>
  </si>
  <si>
    <t>С.Г. Пронина</t>
  </si>
  <si>
    <t>III. Показатели по поступлениям и выплатам муниципального учреждения на 2019 год 1-ый год планового периода</t>
  </si>
  <si>
    <t>III. Показатели по поступлениям и выплатам муниципального учреждения на 2020 год 2-ой год планового периода</t>
  </si>
  <si>
    <t>III. Показатели по поступлениям и выплатам муниципального учреждения на 2018  очередной финансовый год МБУДО "ЦДМШ"</t>
  </si>
  <si>
    <t>в том числе: просроченная кредиторская задолженность</t>
  </si>
  <si>
    <t>по иным выплатам, не запрещенным законодательством РФ</t>
  </si>
  <si>
    <t>по прочим расходам</t>
  </si>
  <si>
    <t>КОСГУ 340 "Увеличение стоимости материальных запасов"</t>
  </si>
  <si>
    <t>КОСГУ 310 "Увеличение стоимости основных средств"</t>
  </si>
  <si>
    <t>КОСГУ 290 "Прочие расходы"</t>
  </si>
  <si>
    <t>КОСГУ 226 "Прочие работы, услуги"</t>
  </si>
  <si>
    <t>КОСГУ 225 "Работы, услуги по содержанию имущества"</t>
  </si>
  <si>
    <t>КОСГУ 224 "Арендная плата за пользование имуществом"</t>
  </si>
  <si>
    <t>КОСГУ 223 "Коммунальные услуги"</t>
  </si>
  <si>
    <t>КОСГУ 222 "Транспортные услуги"</t>
  </si>
  <si>
    <t>КОСГУ 221 "Услуги связи"</t>
  </si>
  <si>
    <t>КОСГУ 213 "Начисления на выплаты по оплате труда"</t>
  </si>
  <si>
    <t>КОСГУ 212 "Прочие выплаты по оплате труда"</t>
  </si>
  <si>
    <t>КОСГУ 211 "Заработная плата"</t>
  </si>
  <si>
    <t>в том числе: за счет  доходов, полученных от платной и иной приносящей доход деятельности, из них по:</t>
  </si>
  <si>
    <t xml:space="preserve"> в том числе: за счет бюджетных средств, из них по:</t>
  </si>
  <si>
    <t>кредитерская задолженность всего:</t>
  </si>
  <si>
    <t>из них: долговые обязательства всего, в том числе:</t>
  </si>
  <si>
    <t>2.3 Обязательства, всего</t>
  </si>
  <si>
    <t>за счет  доходов, полученных от платной и иной приносящей доход деятельности, в том числе:</t>
  </si>
  <si>
    <t>за счет бюджетных средств, в том числе:</t>
  </si>
  <si>
    <t>Дебиторская задолженность по расходам всего, из них:</t>
  </si>
  <si>
    <t>по доходам, полученным от платной и иной приносящей доход деятельности</t>
  </si>
  <si>
    <t>по доходам, полученным за счет бюджетных средств</t>
  </si>
  <si>
    <t>Дебиторская задолженность по доходам всего, из них:</t>
  </si>
  <si>
    <t>иные финансовые инструменты, из них:</t>
  </si>
  <si>
    <t>денежные средства учреждения, размещенные на депозиты в кредитной органзации</t>
  </si>
  <si>
    <t xml:space="preserve"> денежные средства учреждения на счетах</t>
  </si>
  <si>
    <t xml:space="preserve"> денежные средства учреждения всего, в том числе:</t>
  </si>
  <si>
    <t>2.2. Финансовые активы всего, из них:</t>
  </si>
  <si>
    <t>2.1.2. особо ценное движимое имущество</t>
  </si>
  <si>
    <t>2.1.1. недвижимое имущество</t>
  </si>
  <si>
    <t>2.1. Нефинансовые активы всего, из них:</t>
  </si>
  <si>
    <t>Остаточная стоимость</t>
  </si>
  <si>
    <t>Балансовая стоимость</t>
  </si>
  <si>
    <t>Сумма</t>
  </si>
  <si>
    <t>II. Показатели финансового состояния муниципального учреждения</t>
  </si>
  <si>
    <t>1.6. Наличие лицензии:</t>
  </si>
  <si>
    <t>1.5.1. Общая балансовая стоимость особо ценного движимого имущества</t>
  </si>
  <si>
    <t>1.5. Общая балансовая стоимость движимого муниципального имущества учреждения всего, в том числе:</t>
  </si>
  <si>
    <t>1.4.3. Стоимость имущества, приобретенного муниципальным учреждением за счет доходов, полученных от иной приносящей доход деятельности</t>
  </si>
  <si>
    <t>1.4.2. Стоимость имущества, приобретенного муниципальным учреждением за счет выделенных собственником имущества учреждения средств</t>
  </si>
  <si>
    <t>1.4.1. Стоимость имущества, закрепленного собственником имущества за муниципальным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</si>
  <si>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всего, в том числе:</t>
  </si>
  <si>
    <t>1.3. Перечень услуг (работ), относящиеся в соовтетствии с уставом к основным видам деятельности учреждения, предоставление которых для физических и юридических лиц  существляется на платной основе:</t>
  </si>
  <si>
    <t xml:space="preserve">Образовательная деятельность по реализации дополнительных общеобразовательных программ:  дополнительные прдпрофессиональные программы в области искусств,дополнительные общеразвивающие программы в области искусств.                                                                                           </t>
  </si>
  <si>
    <t>1.2. Виды деятельности учреждения, относящиеся к его основным видам деятельности  в соответствии с уставом учреждения:</t>
  </si>
  <si>
    <t>Всестороннее удовлетворение образовательных потребностей человека в интеллектуальном,духовно-нравственном,физическом и профессиональном совершенствовании,получаемое в виде дополнительного образования.</t>
  </si>
  <si>
    <t>1.1. Цели деятельности  учреждения в соответствии с уставом учреждения:</t>
  </si>
  <si>
    <t>I. Сведения о деятельности  учреждения</t>
  </si>
  <si>
    <t>руб. (с точностью до второго десятичного знака)</t>
  </si>
  <si>
    <t>Единица измерения:</t>
  </si>
  <si>
    <t>Управление Федерального казначейства по Саратовской области</t>
  </si>
  <si>
    <t>Наименование органа, осуществляющего ведение лицевого счета по иным целевым субсидиям</t>
  </si>
  <si>
    <t>Управление по культуре администрации муниципального образования "Город Саратов"</t>
  </si>
  <si>
    <t>Наименование органа, осуществляющего функции и полномочия учредителя</t>
  </si>
  <si>
    <t>85.41</t>
  </si>
  <si>
    <t>ОКВЭД</t>
  </si>
  <si>
    <t>ИНН / КПП</t>
  </si>
  <si>
    <t>ОГРН</t>
  </si>
  <si>
    <t>ОКЕИ</t>
  </si>
  <si>
    <t>ФИО руководителя учреждения</t>
  </si>
  <si>
    <t>Адрес электронной почты учреждения</t>
  </si>
  <si>
    <t>Телефон/факс</t>
  </si>
  <si>
    <t>Адрес фактического местонахождения  учреждения</t>
  </si>
  <si>
    <t>Юридический адрес учреждения</t>
  </si>
  <si>
    <t>Сокращенное наименование  учреждения</t>
  </si>
  <si>
    <t>Полное наименование  учреждения</t>
  </si>
  <si>
    <t>"______"________________________201__г.</t>
  </si>
  <si>
    <t xml:space="preserve">                (подпись)                                       (расшифровка подписи)</t>
  </si>
  <si>
    <t xml:space="preserve">                                             (подпись)                                                       (расшифровка подписи)</t>
  </si>
  <si>
    <t>А.А. Разборов</t>
  </si>
  <si>
    <t xml:space="preserve">(наименование должности лица, утверждающего документ)                     </t>
  </si>
  <si>
    <t xml:space="preserve">Председатель комитета по экономике администрации муниципального образования "Город Саратов"                                                               </t>
  </si>
  <si>
    <t xml:space="preserve">Директор МБУДО "ЦДМШ" </t>
  </si>
  <si>
    <t>СОГЛАСОВАНО</t>
  </si>
  <si>
    <t xml:space="preserve">УТВЕРЖДАЮ                                                                                                   </t>
  </si>
  <si>
    <t xml:space="preserve"> План финансово - хозяйственной деятельности на 2018 год и плановый период 2019-2020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</si>
</sst>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0.000"/>
    <numFmt numFmtId="181" formatCode="0.0000"/>
  </numFmts>
  <fonts count="34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2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 locked="0"/>
    </xf>
    <xf numFmtId="4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4" fontId="1" fillId="24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7" fillId="0" borderId="12" xfId="0" applyFont="1" applyBorder="1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24" borderId="10" xfId="0" applyFont="1" applyFill="1" applyBorder="1" applyAlignment="1" applyProtection="1">
      <alignment horizontal="center" vertical="top" wrapText="1"/>
      <protection locked="0"/>
    </xf>
    <xf numFmtId="4" fontId="1" fillId="24" borderId="10" xfId="0" applyNumberFormat="1" applyFont="1" applyFill="1" applyBorder="1" applyAlignment="1" applyProtection="1">
      <alignment horizontal="right" vertical="top" wrapText="1"/>
      <protection locked="0"/>
    </xf>
    <xf numFmtId="0" fontId="1" fillId="20" borderId="10" xfId="0" applyFont="1" applyFill="1" applyBorder="1" applyAlignment="1" applyProtection="1">
      <alignment horizontal="center" vertical="top" wrapText="1"/>
      <protection locked="0"/>
    </xf>
    <xf numFmtId="4" fontId="1" fillId="20" borderId="10" xfId="0" applyNumberFormat="1" applyFont="1" applyFill="1" applyBorder="1" applyAlignment="1" applyProtection="1">
      <alignment horizontal="right" vertical="top" wrapText="1"/>
      <protection locked="0"/>
    </xf>
    <xf numFmtId="4" fontId="1" fillId="20" borderId="10" xfId="0" applyNumberFormat="1" applyFont="1" applyFill="1" applyBorder="1" applyAlignment="1" applyProtection="1">
      <alignment vertical="top" wrapText="1"/>
      <protection locked="0"/>
    </xf>
    <xf numFmtId="4" fontId="1" fillId="0" borderId="10" xfId="0" applyNumberFormat="1" applyFont="1" applyFill="1" applyBorder="1" applyAlignment="1" applyProtection="1">
      <alignment horizontal="center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4" fillId="20" borderId="10" xfId="0" applyNumberFormat="1" applyFont="1" applyFill="1" applyBorder="1" applyAlignment="1" applyProtection="1">
      <alignment horizontal="right" vertical="top" wrapText="1"/>
      <protection locked="0"/>
    </xf>
    <xf numFmtId="4" fontId="1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0" xfId="0" applyNumberFormat="1" applyFont="1" applyFill="1" applyBorder="1" applyAlignment="1" applyProtection="1">
      <alignment horizontal="center" vertical="top" wrapText="1"/>
      <protection/>
    </xf>
    <xf numFmtId="0" fontId="1" fillId="24" borderId="13" xfId="0" applyFont="1" applyFill="1" applyBorder="1" applyAlignment="1" applyProtection="1">
      <alignment horizontal="center" vertical="top" wrapText="1"/>
      <protection locked="0"/>
    </xf>
    <xf numFmtId="4" fontId="2" fillId="24" borderId="10" xfId="0" applyNumberFormat="1" applyFont="1" applyFill="1" applyBorder="1" applyAlignment="1" applyProtection="1">
      <alignment horizontal="center" vertical="top" wrapText="1"/>
      <protection/>
    </xf>
    <xf numFmtId="4" fontId="1" fillId="2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4" fontId="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29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top" wrapText="1"/>
    </xf>
    <xf numFmtId="4" fontId="31" fillId="24" borderId="10" xfId="0" applyNumberFormat="1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vertical="top" wrapText="1"/>
    </xf>
    <xf numFmtId="49" fontId="29" fillId="20" borderId="10" xfId="0" applyNumberFormat="1" applyFont="1" applyFill="1" applyBorder="1" applyAlignment="1">
      <alignment horizontal="center" vertical="top" wrapText="1"/>
    </xf>
    <xf numFmtId="0" fontId="29" fillId="20" borderId="10" xfId="0" applyFont="1" applyFill="1" applyBorder="1" applyAlignment="1">
      <alignment horizontal="center" vertical="top" wrapText="1"/>
    </xf>
    <xf numFmtId="4" fontId="31" fillId="20" borderId="10" xfId="0" applyNumberFormat="1" applyFont="1" applyFill="1" applyBorder="1" applyAlignment="1">
      <alignment horizontal="center" vertical="center"/>
    </xf>
    <xf numFmtId="4" fontId="31" fillId="20" borderId="10" xfId="0" applyNumberFormat="1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center" vertical="top" wrapText="1"/>
    </xf>
    <xf numFmtId="4" fontId="1" fillId="2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24" borderId="10" xfId="0" applyNumberFormat="1" applyFont="1" applyFill="1" applyBorder="1" applyAlignment="1" applyProtection="1">
      <alignment horizontal="center" wrapText="1"/>
      <protection/>
    </xf>
    <xf numFmtId="4" fontId="1" fillId="20" borderId="10" xfId="0" applyNumberFormat="1" applyFont="1" applyFill="1" applyBorder="1" applyAlignment="1" applyProtection="1">
      <alignment wrapText="1"/>
      <protection locked="0"/>
    </xf>
    <xf numFmtId="4" fontId="1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wrapText="1"/>
      <protection locked="0"/>
    </xf>
    <xf numFmtId="4" fontId="1" fillId="20" borderId="10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28" fillId="0" borderId="10" xfId="43" applyFont="1" applyBorder="1" applyAlignment="1" applyProtection="1">
      <alignment vertical="top" wrapText="1"/>
      <protection/>
    </xf>
    <xf numFmtId="2" fontId="5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4" fontId="1" fillId="25" borderId="10" xfId="0" applyNumberFormat="1" applyFont="1" applyFill="1" applyBorder="1" applyAlignment="1" applyProtection="1">
      <alignment horizontal="center" vertical="top" wrapText="1"/>
      <protection/>
    </xf>
    <xf numFmtId="4" fontId="1" fillId="25" borderId="10" xfId="0" applyNumberFormat="1" applyFont="1" applyFill="1" applyBorder="1" applyAlignment="1" applyProtection="1">
      <alignment horizontal="center" wrapText="1"/>
      <protection locked="0"/>
    </xf>
    <xf numFmtId="4" fontId="1" fillId="25" borderId="10" xfId="0" applyNumberFormat="1" applyFont="1" applyFill="1" applyBorder="1" applyAlignment="1" applyProtection="1">
      <alignment horizontal="right" vertical="top" wrapText="1"/>
      <protection locked="0"/>
    </xf>
    <xf numFmtId="4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4" fontId="1" fillId="25" borderId="10" xfId="0" applyNumberFormat="1" applyFont="1" applyFill="1" applyBorder="1" applyAlignment="1" applyProtection="1">
      <alignment vertical="top" wrapText="1"/>
      <protection locked="0"/>
    </xf>
    <xf numFmtId="0" fontId="2" fillId="25" borderId="10" xfId="0" applyFont="1" applyFill="1" applyBorder="1" applyAlignment="1" applyProtection="1">
      <alignment horizontal="center" vertical="top" wrapText="1"/>
      <protection locked="0"/>
    </xf>
    <xf numFmtId="4" fontId="2" fillId="25" borderId="10" xfId="0" applyNumberFormat="1" applyFont="1" applyFill="1" applyBorder="1" applyAlignment="1" applyProtection="1">
      <alignment horizontal="center" vertical="top" wrapText="1"/>
      <protection/>
    </xf>
    <xf numFmtId="0" fontId="5" fillId="25" borderId="0" xfId="0" applyFont="1" applyFill="1" applyAlignment="1" applyProtection="1">
      <alignment/>
      <protection locked="0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justify" vertical="top" wrapText="1"/>
    </xf>
    <xf numFmtId="0" fontId="33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 applyProtection="1">
      <alignment wrapText="1"/>
      <protection locked="0"/>
    </xf>
    <xf numFmtId="4" fontId="2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2" fillId="24" borderId="10" xfId="0" applyNumberFormat="1" applyFont="1" applyFill="1" applyBorder="1" applyAlignment="1" applyProtection="1">
      <alignment wrapText="1"/>
      <protection locked="0"/>
    </xf>
    <xf numFmtId="4" fontId="2" fillId="25" borderId="10" xfId="0" applyNumberFormat="1" applyFont="1" applyFill="1" applyBorder="1" applyAlignment="1" applyProtection="1">
      <alignment horizontal="center" vertical="top" wrapText="1"/>
      <protection locked="0"/>
    </xf>
    <xf numFmtId="4" fontId="2" fillId="25" borderId="10" xfId="0" applyNumberFormat="1" applyFont="1" applyFill="1" applyBorder="1" applyAlignment="1" applyProtection="1">
      <alignment horizontal="center" wrapText="1"/>
      <protection locked="0"/>
    </xf>
    <xf numFmtId="4" fontId="1" fillId="26" borderId="10" xfId="0" applyNumberFormat="1" applyFont="1" applyFill="1" applyBorder="1" applyAlignment="1" applyProtection="1">
      <alignment horizontal="center" vertical="top" wrapText="1"/>
      <protection/>
    </xf>
    <xf numFmtId="0" fontId="4" fillId="25" borderId="0" xfId="0" applyFont="1" applyFill="1" applyAlignment="1" applyProtection="1">
      <alignment/>
      <protection locked="0"/>
    </xf>
    <xf numFmtId="0" fontId="29" fillId="25" borderId="0" xfId="0" applyFont="1" applyFill="1" applyAlignment="1" applyProtection="1">
      <alignment/>
      <protection locked="0"/>
    </xf>
    <xf numFmtId="4" fontId="1" fillId="26" borderId="10" xfId="0" applyNumberFormat="1" applyFont="1" applyFill="1" applyBorder="1" applyAlignment="1" applyProtection="1">
      <alignment horizontal="center" wrapText="1"/>
      <protection locked="0"/>
    </xf>
    <xf numFmtId="4" fontId="1" fillId="26" borderId="10" xfId="0" applyNumberFormat="1" applyFont="1" applyFill="1" applyBorder="1" applyAlignment="1" applyProtection="1">
      <alignment horizontal="right" vertical="top" wrapText="1"/>
      <protection locked="0"/>
    </xf>
    <xf numFmtId="4" fontId="1" fillId="26" borderId="10" xfId="0" applyNumberFormat="1" applyFont="1" applyFill="1" applyBorder="1" applyAlignment="1" applyProtection="1">
      <alignment horizontal="center" vertical="top" wrapText="1"/>
      <protection locked="0"/>
    </xf>
    <xf numFmtId="4" fontId="1" fillId="26" borderId="10" xfId="0" applyNumberFormat="1" applyFont="1" applyFill="1" applyBorder="1" applyAlignment="1" applyProtection="1">
      <alignment vertical="top" wrapText="1"/>
      <protection locked="0"/>
    </xf>
    <xf numFmtId="4" fontId="31" fillId="20" borderId="10" xfId="0" applyNumberFormat="1" applyFont="1" applyFill="1" applyBorder="1" applyAlignment="1" applyProtection="1">
      <alignment horizontal="center" vertical="center"/>
      <protection locked="0"/>
    </xf>
    <xf numFmtId="4" fontId="31" fillId="2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2" fontId="1" fillId="0" borderId="16" xfId="0" applyNumberFormat="1" applyFont="1" applyFill="1" applyBorder="1" applyAlignment="1" applyProtection="1">
      <alignment horizontal="left" vertical="top" wrapText="1"/>
      <protection locked="0"/>
    </xf>
    <xf numFmtId="2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4" fontId="1" fillId="24" borderId="18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6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4" xfId="0" applyNumberFormat="1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1" fillId="0" borderId="2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 applyProtection="1">
      <alignment horizontal="left" vertical="top" wrapText="1"/>
      <protection locked="0"/>
    </xf>
    <xf numFmtId="172" fontId="1" fillId="0" borderId="18" xfId="0" applyNumberFormat="1" applyFont="1" applyFill="1" applyBorder="1" applyAlignment="1" applyProtection="1">
      <alignment horizontal="left" wrapText="1"/>
      <protection locked="0"/>
    </xf>
    <xf numFmtId="172" fontId="1" fillId="0" borderId="16" xfId="0" applyNumberFormat="1" applyFont="1" applyFill="1" applyBorder="1" applyAlignment="1" applyProtection="1">
      <alignment horizontal="left" wrapText="1"/>
      <protection locked="0"/>
    </xf>
    <xf numFmtId="172" fontId="1" fillId="0" borderId="14" xfId="0" applyNumberFormat="1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20" borderId="14" xfId="0" applyFont="1" applyFill="1" applyBorder="1" applyAlignment="1" applyProtection="1">
      <alignment horizontal="center" vertical="top" wrapText="1"/>
      <protection locked="0"/>
    </xf>
    <xf numFmtId="0" fontId="1" fillId="20" borderId="10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2" fillId="20" borderId="21" xfId="0" applyFont="1" applyFill="1" applyBorder="1" applyAlignment="1" applyProtection="1">
      <alignment horizontal="left" vertical="top" wrapText="1"/>
      <protection locked="0"/>
    </xf>
    <xf numFmtId="0" fontId="2" fillId="20" borderId="12" xfId="0" applyFont="1" applyFill="1" applyBorder="1" applyAlignment="1" applyProtection="1">
      <alignment horizontal="left" vertical="top" wrapText="1"/>
      <protection locked="0"/>
    </xf>
    <xf numFmtId="0" fontId="2" fillId="20" borderId="13" xfId="0" applyFont="1" applyFill="1" applyBorder="1" applyAlignment="1" applyProtection="1">
      <alignment horizontal="left" vertical="top" wrapText="1"/>
      <protection locked="0"/>
    </xf>
    <xf numFmtId="0" fontId="3" fillId="0" borderId="18" xfId="42" applyFill="1" applyBorder="1" applyAlignment="1" applyProtection="1">
      <alignment horizontal="left" wrapText="1"/>
      <protection locked="0"/>
    </xf>
    <xf numFmtId="0" fontId="3" fillId="0" borderId="16" xfId="42" applyFill="1" applyBorder="1" applyAlignment="1" applyProtection="1">
      <alignment horizontal="left" wrapText="1"/>
      <protection locked="0"/>
    </xf>
    <xf numFmtId="0" fontId="3" fillId="0" borderId="14" xfId="42" applyFill="1" applyBorder="1" applyAlignment="1" applyProtection="1">
      <alignment horizontal="left" wrapText="1"/>
      <protection locked="0"/>
    </xf>
    <xf numFmtId="173" fontId="1" fillId="24" borderId="18" xfId="0" applyNumberFormat="1" applyFont="1" applyFill="1" applyBorder="1" applyAlignment="1" applyProtection="1">
      <alignment horizontal="center" vertical="top" wrapText="1"/>
      <protection locked="0"/>
    </xf>
    <xf numFmtId="173" fontId="1" fillId="24" borderId="16" xfId="0" applyNumberFormat="1" applyFont="1" applyFill="1" applyBorder="1" applyAlignment="1" applyProtection="1">
      <alignment horizontal="center" vertical="top" wrapText="1"/>
      <protection locked="0"/>
    </xf>
    <xf numFmtId="173" fontId="1" fillId="24" borderId="14" xfId="0" applyNumberFormat="1" applyFont="1" applyFill="1" applyBorder="1" applyAlignment="1" applyProtection="1">
      <alignment horizontal="center" vertical="top" wrapText="1"/>
      <protection locked="0"/>
    </xf>
    <xf numFmtId="4" fontId="2" fillId="20" borderId="18" xfId="0" applyNumberFormat="1" applyFont="1" applyFill="1" applyBorder="1" applyAlignment="1" applyProtection="1">
      <alignment horizontal="center" vertical="top" wrapText="1"/>
      <protection locked="0"/>
    </xf>
    <xf numFmtId="4" fontId="2" fillId="20" borderId="16" xfId="0" applyNumberFormat="1" applyFont="1" applyFill="1" applyBorder="1" applyAlignment="1" applyProtection="1">
      <alignment horizontal="center" vertical="top" wrapText="1"/>
      <protection locked="0"/>
    </xf>
    <xf numFmtId="4" fontId="2" fillId="2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wrapText="1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2" fillId="20" borderId="10" xfId="0" applyFont="1" applyFill="1" applyBorder="1" applyAlignment="1" applyProtection="1">
      <alignment horizontal="left" vertical="top" wrapText="1"/>
      <protection locked="0"/>
    </xf>
    <xf numFmtId="4" fontId="2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20" borderId="10" xfId="0" applyFont="1" applyFill="1" applyBorder="1" applyAlignment="1" applyProtection="1">
      <alignment horizontal="left" wrapText="1"/>
      <protection locked="0"/>
    </xf>
    <xf numFmtId="2" fontId="1" fillId="20" borderId="16" xfId="0" applyNumberFormat="1" applyFont="1" applyFill="1" applyBorder="1" applyAlignment="1" applyProtection="1">
      <alignment horizontal="center" vertical="top" wrapText="1"/>
      <protection locked="0"/>
    </xf>
    <xf numFmtId="2" fontId="1" fillId="2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2" fontId="2" fillId="20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left" vertical="top" wrapText="1"/>
      <protection locked="0"/>
    </xf>
    <xf numFmtId="4" fontId="1" fillId="24" borderId="10" xfId="0" applyNumberFormat="1" applyFont="1" applyFill="1" applyBorder="1" applyAlignment="1" applyProtection="1">
      <alignment horizontal="center" vertical="top" wrapText="1"/>
      <protection locked="0"/>
    </xf>
    <xf numFmtId="2" fontId="1" fillId="24" borderId="16" xfId="0" applyNumberFormat="1" applyFont="1" applyFill="1" applyBorder="1" applyAlignment="1" applyProtection="1">
      <alignment horizontal="center" vertical="top" wrapText="1"/>
      <protection locked="0"/>
    </xf>
    <xf numFmtId="2" fontId="1" fillId="24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Alignment="1" applyProtection="1">
      <alignment horizontal="center" vertical="top" wrapText="1"/>
      <protection locked="0"/>
    </xf>
    <xf numFmtId="2" fontId="2" fillId="20" borderId="16" xfId="0" applyNumberFormat="1" applyFont="1" applyFill="1" applyBorder="1" applyAlignment="1" applyProtection="1">
      <alignment horizontal="center" vertical="top" wrapText="1"/>
      <protection locked="0"/>
    </xf>
    <xf numFmtId="2" fontId="2" fillId="2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24" borderId="16" xfId="0" applyFont="1" applyFill="1" applyBorder="1" applyAlignment="1" applyProtection="1">
      <alignment horizontal="left" vertical="top" wrapText="1"/>
      <protection locked="0"/>
    </xf>
    <xf numFmtId="2" fontId="1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5" borderId="10" xfId="0" applyFont="1" applyFill="1" applyBorder="1" applyAlignment="1" applyProtection="1">
      <alignment horizontal="left" vertical="top" wrapText="1"/>
      <protection locked="0"/>
    </xf>
    <xf numFmtId="0" fontId="1" fillId="24" borderId="18" xfId="0" applyFont="1" applyFill="1" applyBorder="1" applyAlignment="1" applyProtection="1">
      <alignment horizontal="left" vertical="top" wrapText="1"/>
      <protection locked="0"/>
    </xf>
    <xf numFmtId="0" fontId="1" fillId="24" borderId="14" xfId="0" applyFont="1" applyFill="1" applyBorder="1" applyAlignment="1" applyProtection="1">
      <alignment horizontal="left" vertical="top" wrapText="1"/>
      <protection locked="0"/>
    </xf>
    <xf numFmtId="0" fontId="1" fillId="20" borderId="18" xfId="0" applyFont="1" applyFill="1" applyBorder="1" applyAlignment="1" applyProtection="1">
      <alignment horizontal="left" vertical="top" wrapText="1"/>
      <protection locked="0"/>
    </xf>
    <xf numFmtId="0" fontId="1" fillId="20" borderId="16" xfId="0" applyFont="1" applyFill="1" applyBorder="1" applyAlignment="1" applyProtection="1">
      <alignment horizontal="left" vertical="top" wrapText="1"/>
      <protection locked="0"/>
    </xf>
    <xf numFmtId="0" fontId="1" fillId="20" borderId="14" xfId="0" applyFont="1" applyFill="1" applyBorder="1" applyAlignment="1" applyProtection="1">
      <alignment horizontal="left" vertical="top" wrapText="1"/>
      <protection locked="0"/>
    </xf>
    <xf numFmtId="0" fontId="2" fillId="24" borderId="18" xfId="0" applyFont="1" applyFill="1" applyBorder="1" applyAlignment="1" applyProtection="1">
      <alignment horizontal="left" vertical="top" wrapText="1"/>
      <protection locked="0"/>
    </xf>
    <xf numFmtId="0" fontId="2" fillId="24" borderId="16" xfId="0" applyFont="1" applyFill="1" applyBorder="1" applyAlignment="1" applyProtection="1">
      <alignment horizontal="left" vertical="top" wrapText="1"/>
      <protection locked="0"/>
    </xf>
    <xf numFmtId="0" fontId="2" fillId="24" borderId="14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center" vertical="center" textRotation="90" wrapText="1"/>
      <protection locked="0"/>
    </xf>
    <xf numFmtId="0" fontId="1" fillId="0" borderId="23" xfId="0" applyFont="1" applyFill="1" applyBorder="1" applyAlignment="1" applyProtection="1">
      <alignment horizontal="center" vertical="center" textRotation="90" wrapText="1"/>
      <protection locked="0"/>
    </xf>
    <xf numFmtId="0" fontId="1" fillId="0" borderId="24" xfId="0" applyFont="1" applyFill="1" applyBorder="1" applyAlignment="1" applyProtection="1">
      <alignment horizontal="center" vertical="center" textRotation="90" wrapText="1"/>
      <protection locked="0"/>
    </xf>
    <xf numFmtId="0" fontId="2" fillId="24" borderId="10" xfId="0" applyFont="1" applyFill="1" applyBorder="1" applyAlignment="1" applyProtection="1">
      <alignment horizontal="left" vertical="top" wrapText="1"/>
      <protection locked="0"/>
    </xf>
    <xf numFmtId="0" fontId="30" fillId="0" borderId="22" xfId="0" applyFont="1" applyFill="1" applyBorder="1" applyAlignment="1" applyProtection="1">
      <alignment horizontal="center" vertical="center" textRotation="90" wrapText="1" readingOrder="1"/>
      <protection locked="0"/>
    </xf>
    <xf numFmtId="0" fontId="30" fillId="0" borderId="24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24" borderId="12" xfId="0" applyFont="1" applyFill="1" applyBorder="1" applyAlignment="1" applyProtection="1">
      <alignment horizontal="left" vertical="top" wrapText="1"/>
      <protection locked="0"/>
    </xf>
    <xf numFmtId="0" fontId="1" fillId="24" borderId="13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25" borderId="18" xfId="0" applyFont="1" applyFill="1" applyBorder="1" applyAlignment="1" applyProtection="1">
      <alignment horizontal="left" vertical="top" wrapText="1"/>
      <protection locked="0"/>
    </xf>
    <xf numFmtId="0" fontId="2" fillId="25" borderId="16" xfId="0" applyFont="1" applyFill="1" applyBorder="1" applyAlignment="1" applyProtection="1">
      <alignment horizontal="left" vertical="top" wrapText="1"/>
      <protection locked="0"/>
    </xf>
    <xf numFmtId="0" fontId="2" fillId="25" borderId="14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24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8" fillId="0" borderId="24" xfId="43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8" fillId="0" borderId="18" xfId="43" applyFont="1" applyBorder="1" applyAlignment="1" applyProtection="1">
      <alignment horizontal="center" vertical="top" wrapText="1"/>
      <protection/>
    </xf>
    <xf numFmtId="0" fontId="28" fillId="0" borderId="16" xfId="43" applyFont="1" applyBorder="1" applyAlignment="1" applyProtection="1">
      <alignment horizontal="center" vertical="top" wrapText="1"/>
      <protection/>
    </xf>
    <xf numFmtId="0" fontId="28" fillId="0" borderId="14" xfId="43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7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ФХД -ПРОЕКТ 1 Шаблон - в комитет по экономик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55;&#1060;&#1061;&#1044;%20%20&#1062;&#1044;&#1052;&#1064;%202017%20&#1075;&#1086;&#1076;%200703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4"/>
      <sheetName val="5-6"/>
      <sheetName val="7"/>
    </sheetNames>
    <sheetDataSet>
      <sheetData sheetId="0">
        <row r="15">
          <cell r="I15" t="str">
            <v>Муниципальное бюджетное  учреждение дополнительного образования  "Центральная детская музыкальная школа" </v>
          </cell>
        </row>
        <row r="16">
          <cell r="I16" t="str">
            <v>МБУДО "ЦДМШ"</v>
          </cell>
        </row>
        <row r="17">
          <cell r="I17" t="str">
            <v>410056, г. Саратов, ул.им. Шевченко Т.Г., дом 26</v>
          </cell>
        </row>
        <row r="18">
          <cell r="I18" t="str">
            <v>410056, г. Саратов, ул.им. Шевченко Т.Г., дом 26</v>
          </cell>
        </row>
        <row r="19">
          <cell r="I19" t="str">
            <v>(8452) 27-24-62</v>
          </cell>
        </row>
        <row r="20">
          <cell r="I20" t="str">
            <v>cdmshsar@yandex.ru</v>
          </cell>
        </row>
        <row r="21">
          <cell r="I21" t="str">
            <v>Волкова Элла Александровна</v>
          </cell>
        </row>
        <row r="22">
          <cell r="I22">
            <v>383</v>
          </cell>
        </row>
        <row r="23">
          <cell r="I23">
            <v>1026403349060</v>
          </cell>
        </row>
        <row r="24">
          <cell r="I24" t="str">
            <v>6454042002/645401001</v>
          </cell>
        </row>
        <row r="35">
          <cell r="I35" t="str">
            <v> Обучение по  дополнительной общеразвивающей программе "Инструментальное исполнительство";
 Обучение по  дополнительной общеразвивающей программе "Эстрадно-джазовое искусство";
 Обучение по  дополнительной общеразвивающей программе "Фольклорное искусство"</v>
          </cell>
        </row>
        <row r="42">
          <cell r="I42" t="str">
            <v>Лицензия серия 64ЛО1 № 0002132, регистрационный № 2421 от 29.01.2016 г. Бессрочная.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12604.79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view="pageBreakPreview" zoomScale="85" zoomScaleNormal="80" zoomScaleSheetLayoutView="85" zoomScalePageLayoutView="0" workbookViewId="0" topLeftCell="A52">
      <selection activeCell="J47" sqref="J47:T47"/>
    </sheetView>
  </sheetViews>
  <sheetFormatPr defaultColWidth="9.00390625" defaultRowHeight="12.75"/>
  <cols>
    <col min="1" max="1" width="10.75390625" style="13" customWidth="1"/>
    <col min="2" max="2" width="9.375" style="13" customWidth="1"/>
    <col min="3" max="3" width="9.125" style="13" customWidth="1"/>
    <col min="4" max="4" width="30.75390625" style="13" customWidth="1"/>
    <col min="5" max="5" width="19.25390625" style="13" customWidth="1"/>
    <col min="6" max="6" width="10.875" style="35" customWidth="1"/>
    <col min="7" max="7" width="12.25390625" style="13" customWidth="1"/>
    <col min="8" max="8" width="16.375" style="36" customWidth="1"/>
    <col min="9" max="9" width="15.25390625" style="13" customWidth="1"/>
    <col min="10" max="11" width="14.375" style="13" customWidth="1"/>
    <col min="12" max="12" width="14.75390625" style="13" customWidth="1"/>
    <col min="13" max="13" width="15.25390625" style="13" customWidth="1"/>
    <col min="14" max="14" width="14.25390625" style="13" customWidth="1"/>
    <col min="15" max="15" width="9.75390625" style="13" customWidth="1"/>
    <col min="16" max="16" width="14.375" style="13" customWidth="1"/>
    <col min="17" max="17" width="14.25390625" style="13" customWidth="1"/>
    <col min="18" max="18" width="15.25390625" style="13" customWidth="1"/>
    <col min="19" max="19" width="13.75390625" style="13" customWidth="1"/>
    <col min="20" max="20" width="8.625" style="13" customWidth="1"/>
    <col min="21" max="16384" width="9.125" style="13" customWidth="1"/>
  </cols>
  <sheetData>
    <row r="1" spans="1:20" ht="15.75">
      <c r="A1" s="159" t="s">
        <v>186</v>
      </c>
      <c r="B1" s="160"/>
      <c r="C1" s="160"/>
      <c r="D1" s="160"/>
      <c r="E1" s="160"/>
      <c r="F1" s="160"/>
      <c r="G1" s="161"/>
      <c r="H1" s="162" t="s">
        <v>185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4"/>
    </row>
    <row r="2" spans="1:20" ht="15.75">
      <c r="A2" s="134"/>
      <c r="B2" s="135"/>
      <c r="C2" s="135"/>
      <c r="D2" s="135"/>
      <c r="E2" s="135"/>
      <c r="F2" s="135"/>
      <c r="G2" s="136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07"/>
      <c r="S2" s="107"/>
      <c r="T2" s="110"/>
    </row>
    <row r="3" spans="1:20" ht="36" customHeight="1">
      <c r="A3" s="165" t="s">
        <v>184</v>
      </c>
      <c r="B3" s="166"/>
      <c r="C3" s="166"/>
      <c r="D3" s="166"/>
      <c r="E3" s="166"/>
      <c r="F3" s="166"/>
      <c r="G3" s="167"/>
      <c r="H3" s="152" t="s">
        <v>183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1:20" ht="15.75">
      <c r="A4" s="134" t="s">
        <v>182</v>
      </c>
      <c r="B4" s="135"/>
      <c r="C4" s="135"/>
      <c r="D4" s="135"/>
      <c r="E4" s="135"/>
      <c r="F4" s="135"/>
      <c r="G4" s="136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</row>
    <row r="5" spans="1:20" ht="15.75">
      <c r="A5" s="134"/>
      <c r="B5" s="135"/>
      <c r="C5" s="135"/>
      <c r="D5" s="135"/>
      <c r="E5" s="135"/>
      <c r="F5" s="135"/>
      <c r="G5" s="136"/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07"/>
      <c r="S5" s="107"/>
      <c r="T5" s="110"/>
    </row>
    <row r="6" spans="1:20" ht="15.75">
      <c r="A6" s="134"/>
      <c r="B6" s="135"/>
      <c r="C6" s="135"/>
      <c r="D6" s="135"/>
      <c r="E6" s="135"/>
      <c r="F6" s="135"/>
      <c r="G6" s="136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07"/>
      <c r="S6" s="107"/>
      <c r="T6" s="110"/>
    </row>
    <row r="7" spans="1:20" ht="15.75">
      <c r="A7" s="155"/>
      <c r="B7" s="156"/>
      <c r="C7" s="156"/>
      <c r="D7" s="156"/>
      <c r="E7" s="156"/>
      <c r="F7" s="156"/>
      <c r="G7" s="157"/>
      <c r="H7" s="131" t="s">
        <v>181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15.75">
      <c r="A8" s="128" t="s">
        <v>180</v>
      </c>
      <c r="B8" s="129"/>
      <c r="C8" s="129"/>
      <c r="D8" s="129"/>
      <c r="E8" s="129"/>
      <c r="F8" s="129"/>
      <c r="G8" s="130"/>
      <c r="H8" s="114" t="s">
        <v>179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</row>
    <row r="9" spans="1:20" ht="15.75">
      <c r="A9" s="134"/>
      <c r="B9" s="135"/>
      <c r="C9" s="135"/>
      <c r="D9" s="135"/>
      <c r="E9" s="135"/>
      <c r="F9" s="135"/>
      <c r="G9" s="136"/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07"/>
      <c r="S9" s="107"/>
      <c r="T9" s="110"/>
    </row>
    <row r="10" spans="1:20" ht="15.75">
      <c r="A10" s="122" t="s">
        <v>178</v>
      </c>
      <c r="B10" s="122"/>
      <c r="C10" s="122"/>
      <c r="D10" s="122"/>
      <c r="E10" s="122"/>
      <c r="F10" s="122"/>
      <c r="G10" s="123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</row>
    <row r="11" spans="1:20" ht="15.75">
      <c r="A11" s="135"/>
      <c r="B11" s="135"/>
      <c r="C11" s="135"/>
      <c r="D11" s="135"/>
      <c r="E11" s="135"/>
      <c r="F11" s="135"/>
      <c r="G11" s="135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09"/>
      <c r="S11" s="109"/>
      <c r="T11" s="108"/>
    </row>
    <row r="12" spans="1:20" ht="15.75">
      <c r="A12" s="121" t="s">
        <v>187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ht="15.75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19" ht="15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06"/>
      <c r="S14" s="106"/>
    </row>
    <row r="15" spans="1:20" ht="15.75" customHeight="1">
      <c r="A15" s="137" t="s">
        <v>177</v>
      </c>
      <c r="B15" s="138"/>
      <c r="C15" s="138"/>
      <c r="D15" s="138"/>
      <c r="E15" s="138"/>
      <c r="F15" s="138"/>
      <c r="G15" s="138"/>
      <c r="H15" s="139"/>
      <c r="I15" s="117" t="str">
        <f>'[1]1-4'!$I$15</f>
        <v>Муниципальное бюджетное  учреждение дополнительного образования  "Центральная детская музыкальная школа" 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</row>
    <row r="16" spans="1:20" ht="15.75" customHeight="1">
      <c r="A16" s="137" t="s">
        <v>176</v>
      </c>
      <c r="B16" s="138"/>
      <c r="C16" s="138"/>
      <c r="D16" s="138"/>
      <c r="E16" s="138"/>
      <c r="F16" s="138"/>
      <c r="G16" s="138"/>
      <c r="H16" s="139"/>
      <c r="I16" s="117" t="str">
        <f>'[1]1-4'!$I$16</f>
        <v>МБУДО "ЦДМШ"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</row>
    <row r="17" spans="1:20" ht="15.75" customHeight="1">
      <c r="A17" s="137" t="s">
        <v>175</v>
      </c>
      <c r="B17" s="138"/>
      <c r="C17" s="138"/>
      <c r="D17" s="138"/>
      <c r="E17" s="138"/>
      <c r="F17" s="138"/>
      <c r="G17" s="138"/>
      <c r="H17" s="139"/>
      <c r="I17" s="117" t="str">
        <f>'[1]1-4'!$I$17</f>
        <v>410056, г. Саратов, ул.им. Шевченко Т.Г., дом 26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</row>
    <row r="18" spans="1:20" ht="15.75" customHeight="1">
      <c r="A18" s="137" t="s">
        <v>174</v>
      </c>
      <c r="B18" s="138"/>
      <c r="C18" s="138"/>
      <c r="D18" s="138"/>
      <c r="E18" s="138"/>
      <c r="F18" s="138"/>
      <c r="G18" s="138"/>
      <c r="H18" s="139"/>
      <c r="I18" s="117" t="str">
        <f>'[1]1-4'!$I$18</f>
        <v>410056, г. Саратов, ул.им. Шевченко Т.Г., дом 26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</row>
    <row r="19" spans="1:20" ht="15.75" customHeight="1">
      <c r="A19" s="137" t="s">
        <v>173</v>
      </c>
      <c r="B19" s="138"/>
      <c r="C19" s="138"/>
      <c r="D19" s="138"/>
      <c r="E19" s="138"/>
      <c r="F19" s="138"/>
      <c r="G19" s="138"/>
      <c r="H19" s="139"/>
      <c r="I19" s="117" t="str">
        <f>'[1]1-4'!$I$19</f>
        <v>(8452) 27-24-62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</row>
    <row r="20" spans="1:20" ht="15.75" customHeight="1">
      <c r="A20" s="137" t="s">
        <v>172</v>
      </c>
      <c r="B20" s="138"/>
      <c r="C20" s="138"/>
      <c r="D20" s="138"/>
      <c r="E20" s="138"/>
      <c r="F20" s="138"/>
      <c r="G20" s="138"/>
      <c r="H20" s="139"/>
      <c r="I20" s="187" t="str">
        <f>'[1]1-4'!$I$20</f>
        <v>cdmshsar@yandex.ru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9"/>
    </row>
    <row r="21" spans="1:20" ht="15.75" customHeight="1">
      <c r="A21" s="137" t="s">
        <v>171</v>
      </c>
      <c r="B21" s="138"/>
      <c r="C21" s="138"/>
      <c r="D21" s="138"/>
      <c r="E21" s="138"/>
      <c r="F21" s="138"/>
      <c r="G21" s="138"/>
      <c r="H21" s="139"/>
      <c r="I21" s="117" t="str">
        <f>'[1]1-4'!$I$21</f>
        <v>Волкова Элла Александровна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</row>
    <row r="22" spans="1:20" ht="15.75">
      <c r="A22" s="137" t="s">
        <v>170</v>
      </c>
      <c r="B22" s="138"/>
      <c r="C22" s="138"/>
      <c r="D22" s="138"/>
      <c r="E22" s="138"/>
      <c r="F22" s="138"/>
      <c r="G22" s="138"/>
      <c r="H22" s="139"/>
      <c r="I22" s="117">
        <f>'[1]1-4'!$I$22</f>
        <v>383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</row>
    <row r="23" spans="1:20" ht="15.75">
      <c r="A23" s="137" t="s">
        <v>169</v>
      </c>
      <c r="B23" s="138"/>
      <c r="C23" s="138"/>
      <c r="D23" s="138"/>
      <c r="E23" s="138"/>
      <c r="F23" s="138"/>
      <c r="G23" s="138"/>
      <c r="H23" s="139"/>
      <c r="I23" s="169">
        <f>'[1]1-4'!$I$23</f>
        <v>1026403349060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1"/>
    </row>
    <row r="24" spans="1:20" ht="15.75" customHeight="1">
      <c r="A24" s="137" t="s">
        <v>168</v>
      </c>
      <c r="B24" s="138"/>
      <c r="C24" s="138"/>
      <c r="D24" s="138"/>
      <c r="E24" s="138"/>
      <c r="F24" s="138"/>
      <c r="G24" s="138"/>
      <c r="H24" s="139"/>
      <c r="I24" s="169" t="str">
        <f>'[1]1-4'!$I$24</f>
        <v>6454042002/645401001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1"/>
    </row>
    <row r="25" spans="1:20" ht="15.75">
      <c r="A25" s="137" t="s">
        <v>167</v>
      </c>
      <c r="B25" s="138"/>
      <c r="C25" s="138"/>
      <c r="D25" s="138"/>
      <c r="E25" s="138"/>
      <c r="F25" s="138"/>
      <c r="G25" s="138"/>
      <c r="H25" s="139"/>
      <c r="I25" s="169" t="s">
        <v>166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1"/>
    </row>
    <row r="26" spans="1:20" ht="15.75" customHeight="1">
      <c r="A26" s="137" t="s">
        <v>165</v>
      </c>
      <c r="B26" s="138"/>
      <c r="C26" s="138"/>
      <c r="D26" s="138"/>
      <c r="E26" s="138"/>
      <c r="F26" s="138"/>
      <c r="G26" s="138"/>
      <c r="H26" s="139"/>
      <c r="I26" s="117" t="s">
        <v>164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</row>
    <row r="27" spans="1:20" ht="15.75" customHeight="1">
      <c r="A27" s="137" t="s">
        <v>163</v>
      </c>
      <c r="B27" s="138"/>
      <c r="C27" s="138"/>
      <c r="D27" s="138"/>
      <c r="E27" s="138"/>
      <c r="F27" s="138"/>
      <c r="G27" s="138"/>
      <c r="H27" s="139"/>
      <c r="I27" s="117" t="s">
        <v>162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</row>
    <row r="28" spans="1:20" ht="15.75" customHeight="1">
      <c r="A28" s="137" t="s">
        <v>161</v>
      </c>
      <c r="B28" s="138"/>
      <c r="C28" s="138"/>
      <c r="D28" s="138"/>
      <c r="E28" s="138"/>
      <c r="F28" s="138"/>
      <c r="G28" s="138"/>
      <c r="H28" s="138"/>
      <c r="I28" s="117" t="s">
        <v>160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</row>
    <row r="29" spans="1:20" ht="15.7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4"/>
    </row>
    <row r="30" spans="1:20" ht="15.75">
      <c r="A30" s="205" t="s">
        <v>159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7"/>
    </row>
    <row r="31" spans="1:20" ht="15.75">
      <c r="A31" s="140" t="s">
        <v>158</v>
      </c>
      <c r="B31" s="141"/>
      <c r="C31" s="141"/>
      <c r="D31" s="141"/>
      <c r="E31" s="141"/>
      <c r="F31" s="141"/>
      <c r="G31" s="141"/>
      <c r="H31" s="142"/>
      <c r="I31" s="146" t="s">
        <v>157</v>
      </c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</row>
    <row r="32" spans="1:20" ht="21.75" customHeight="1">
      <c r="A32" s="143"/>
      <c r="B32" s="144"/>
      <c r="C32" s="144"/>
      <c r="D32" s="144"/>
      <c r="E32" s="144"/>
      <c r="F32" s="144"/>
      <c r="G32" s="144"/>
      <c r="H32" s="145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</row>
    <row r="33" spans="1:20" ht="15" customHeight="1">
      <c r="A33" s="140" t="s">
        <v>156</v>
      </c>
      <c r="B33" s="141"/>
      <c r="C33" s="141"/>
      <c r="D33" s="141"/>
      <c r="E33" s="141"/>
      <c r="F33" s="141"/>
      <c r="G33" s="141"/>
      <c r="H33" s="142"/>
      <c r="I33" s="146" t="s">
        <v>155</v>
      </c>
      <c r="J33" s="147"/>
      <c r="K33" s="147"/>
      <c r="L33" s="179"/>
      <c r="M33" s="179"/>
      <c r="N33" s="179"/>
      <c r="O33" s="179"/>
      <c r="P33" s="179"/>
      <c r="Q33" s="179"/>
      <c r="R33" s="179"/>
      <c r="S33" s="179"/>
      <c r="T33" s="180"/>
    </row>
    <row r="34" spans="1:20" ht="39" customHeight="1">
      <c r="A34" s="143"/>
      <c r="B34" s="144"/>
      <c r="C34" s="144"/>
      <c r="D34" s="144"/>
      <c r="E34" s="144"/>
      <c r="F34" s="144"/>
      <c r="G34" s="144"/>
      <c r="H34" s="145"/>
      <c r="I34" s="181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3"/>
    </row>
    <row r="35" spans="1:20" ht="64.5" customHeight="1">
      <c r="A35" s="196" t="s">
        <v>154</v>
      </c>
      <c r="B35" s="197"/>
      <c r="C35" s="197"/>
      <c r="D35" s="197"/>
      <c r="E35" s="197"/>
      <c r="F35" s="197"/>
      <c r="G35" s="197"/>
      <c r="H35" s="198"/>
      <c r="I35" s="199" t="str">
        <f>'[1]1-4'!$I$35</f>
        <v> Обучение по  дополнительной общеразвивающей программе "Инструментальное исполнительство";
 Обучение по  дополнительной общеразвивающей программе "Эстрадно-джазовое искусство";
 Обучение по  дополнительной общеразвивающей программе "Фольклорное искусство"</v>
      </c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2.25" customHeight="1">
      <c r="A36" s="184" t="s">
        <v>153</v>
      </c>
      <c r="B36" s="185"/>
      <c r="C36" s="185"/>
      <c r="D36" s="185"/>
      <c r="E36" s="185"/>
      <c r="F36" s="185"/>
      <c r="G36" s="185"/>
      <c r="H36" s="186"/>
      <c r="I36" s="193">
        <f>I37+I38+I39</f>
        <v>5275545.77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5"/>
    </row>
    <row r="37" spans="1:20" ht="39" customHeight="1">
      <c r="A37" s="127" t="s">
        <v>152</v>
      </c>
      <c r="B37" s="127"/>
      <c r="C37" s="127"/>
      <c r="D37" s="127"/>
      <c r="E37" s="127"/>
      <c r="F37" s="127"/>
      <c r="G37" s="127"/>
      <c r="H37" s="127"/>
      <c r="I37" s="124">
        <v>5275545.77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</row>
    <row r="38" spans="1:20" ht="39.75" customHeight="1">
      <c r="A38" s="127" t="s">
        <v>151</v>
      </c>
      <c r="B38" s="127"/>
      <c r="C38" s="127"/>
      <c r="D38" s="127"/>
      <c r="E38" s="127"/>
      <c r="F38" s="127"/>
      <c r="G38" s="127"/>
      <c r="H38" s="127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2"/>
    </row>
    <row r="39" spans="1:20" ht="34.5" customHeight="1">
      <c r="A39" s="127" t="s">
        <v>150</v>
      </c>
      <c r="B39" s="127"/>
      <c r="C39" s="127"/>
      <c r="D39" s="127"/>
      <c r="E39" s="127"/>
      <c r="F39" s="127"/>
      <c r="G39" s="127"/>
      <c r="H39" s="127"/>
      <c r="I39" s="190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2"/>
    </row>
    <row r="40" spans="1:20" ht="15.75">
      <c r="A40" s="208" t="s">
        <v>149</v>
      </c>
      <c r="B40" s="208"/>
      <c r="C40" s="208"/>
      <c r="D40" s="208"/>
      <c r="E40" s="208"/>
      <c r="F40" s="208"/>
      <c r="G40" s="208"/>
      <c r="H40" s="208"/>
      <c r="I40" s="193">
        <f>I41+1525784.03</f>
        <v>9524829.93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</row>
    <row r="41" spans="1:20" ht="15.75">
      <c r="A41" s="127" t="s">
        <v>148</v>
      </c>
      <c r="B41" s="127"/>
      <c r="C41" s="127"/>
      <c r="D41" s="127"/>
      <c r="E41" s="127"/>
      <c r="F41" s="127"/>
      <c r="G41" s="127"/>
      <c r="H41" s="127"/>
      <c r="I41" s="124">
        <f>E49</f>
        <v>7999045.9</v>
      </c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6"/>
    </row>
    <row r="42" spans="1:20" ht="15.75">
      <c r="A42" s="204" t="s">
        <v>147</v>
      </c>
      <c r="B42" s="204"/>
      <c r="C42" s="204"/>
      <c r="D42" s="204"/>
      <c r="E42" s="204"/>
      <c r="F42" s="204"/>
      <c r="G42" s="204"/>
      <c r="H42" s="204"/>
      <c r="I42" s="117" t="str">
        <f>'[1]1-4'!$I$42</f>
        <v>Лицензия серия 64ЛО1 № 0002132, регистрационный № 2421 от 29.01.2016 г. Бессрочная.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9"/>
    </row>
    <row r="43" spans="1:20" ht="21" customHeight="1">
      <c r="A43" s="211"/>
      <c r="B43" s="211"/>
      <c r="C43" s="211"/>
      <c r="D43" s="211"/>
      <c r="E43" s="211"/>
      <c r="F43" s="211"/>
      <c r="G43" s="211"/>
      <c r="H43" s="211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 ht="23.25" customHeight="1">
      <c r="A44" s="213" t="s">
        <v>146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</row>
    <row r="45" spans="1:20" ht="17.25" customHeight="1">
      <c r="A45" s="178" t="s">
        <v>1</v>
      </c>
      <c r="B45" s="178"/>
      <c r="C45" s="178"/>
      <c r="D45" s="178"/>
      <c r="E45" s="175" t="s">
        <v>145</v>
      </c>
      <c r="F45" s="175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:20" ht="15.75" customHeight="1">
      <c r="A46" s="178"/>
      <c r="B46" s="178"/>
      <c r="C46" s="178"/>
      <c r="D46" s="178"/>
      <c r="E46" s="177" t="s">
        <v>144</v>
      </c>
      <c r="F46" s="177"/>
      <c r="G46" s="178"/>
      <c r="H46" s="178"/>
      <c r="I46" s="178"/>
      <c r="J46" s="178" t="s">
        <v>143</v>
      </c>
      <c r="K46" s="178"/>
      <c r="L46" s="178"/>
      <c r="M46" s="178"/>
      <c r="N46" s="178"/>
      <c r="O46" s="178"/>
      <c r="P46" s="178"/>
      <c r="Q46" s="178"/>
      <c r="R46" s="178"/>
      <c r="S46" s="178"/>
      <c r="T46" s="178"/>
    </row>
    <row r="47" spans="1:20" ht="18" customHeight="1">
      <c r="A47" s="202" t="s">
        <v>142</v>
      </c>
      <c r="B47" s="202"/>
      <c r="C47" s="202"/>
      <c r="D47" s="202"/>
      <c r="E47" s="195">
        <f>E48+E49+1525784.03</f>
        <v>14800375.7</v>
      </c>
      <c r="F47" s="195"/>
      <c r="G47" s="203"/>
      <c r="H47" s="203"/>
      <c r="I47" s="203"/>
      <c r="J47" s="203">
        <f>J48+J49+761347</f>
        <v>3172355.01</v>
      </c>
      <c r="K47" s="203"/>
      <c r="L47" s="203"/>
      <c r="M47" s="203"/>
      <c r="N47" s="203"/>
      <c r="O47" s="203"/>
      <c r="P47" s="203"/>
      <c r="Q47" s="203"/>
      <c r="R47" s="203"/>
      <c r="S47" s="203"/>
      <c r="T47" s="203"/>
    </row>
    <row r="48" spans="1:20" ht="15.75">
      <c r="A48" s="216" t="s">
        <v>141</v>
      </c>
      <c r="B48" s="216"/>
      <c r="C48" s="216"/>
      <c r="D48" s="216"/>
      <c r="E48" s="126">
        <v>5275545.77</v>
      </c>
      <c r="F48" s="126"/>
      <c r="G48" s="217"/>
      <c r="H48" s="217"/>
      <c r="I48" s="217"/>
      <c r="J48" s="217">
        <v>0</v>
      </c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5.75">
      <c r="A49" s="216" t="s">
        <v>140</v>
      </c>
      <c r="B49" s="216"/>
      <c r="C49" s="216"/>
      <c r="D49" s="216"/>
      <c r="E49" s="126">
        <v>7999045.9</v>
      </c>
      <c r="F49" s="126"/>
      <c r="G49" s="217"/>
      <c r="H49" s="217"/>
      <c r="I49" s="217"/>
      <c r="J49" s="217">
        <v>2411008.01</v>
      </c>
      <c r="K49" s="217"/>
      <c r="L49" s="217"/>
      <c r="M49" s="217"/>
      <c r="N49" s="217"/>
      <c r="O49" s="217"/>
      <c r="P49" s="217"/>
      <c r="Q49" s="217"/>
      <c r="R49" s="217"/>
      <c r="S49" s="217"/>
      <c r="T49" s="217"/>
    </row>
    <row r="50" spans="1:20" ht="15.75" customHeight="1">
      <c r="A50" s="202" t="s">
        <v>139</v>
      </c>
      <c r="B50" s="202"/>
      <c r="C50" s="202"/>
      <c r="D50" s="202"/>
      <c r="E50" s="214">
        <f>E51+E54</f>
        <v>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</row>
    <row r="51" spans="1:20" ht="15.75">
      <c r="A51" s="216" t="s">
        <v>138</v>
      </c>
      <c r="B51" s="216"/>
      <c r="C51" s="216"/>
      <c r="D51" s="216"/>
      <c r="E51" s="218">
        <f>E52+E53</f>
        <v>0</v>
      </c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/>
    </row>
    <row r="52" spans="1:20" ht="15.75">
      <c r="A52" s="168" t="s">
        <v>137</v>
      </c>
      <c r="B52" s="168"/>
      <c r="C52" s="168"/>
      <c r="D52" s="16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10"/>
    </row>
    <row r="53" spans="1:20" ht="32.25" customHeight="1">
      <c r="A53" s="168" t="s">
        <v>136</v>
      </c>
      <c r="B53" s="168"/>
      <c r="C53" s="168"/>
      <c r="D53" s="16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10"/>
    </row>
    <row r="54" spans="1:20" ht="15.75">
      <c r="A54" s="168" t="s">
        <v>135</v>
      </c>
      <c r="B54" s="168"/>
      <c r="C54" s="168"/>
      <c r="D54" s="168"/>
      <c r="E54" s="209">
        <f>E55+E58</f>
        <v>0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10"/>
    </row>
    <row r="55" spans="1:20" ht="15.75">
      <c r="A55" s="220" t="s">
        <v>134</v>
      </c>
      <c r="B55" s="220"/>
      <c r="C55" s="220"/>
      <c r="D55" s="220"/>
      <c r="E55" s="218">
        <f>E56+E57</f>
        <v>0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</row>
    <row r="56" spans="1:20" ht="15.75">
      <c r="A56" s="221" t="s">
        <v>133</v>
      </c>
      <c r="B56" s="221"/>
      <c r="C56" s="221"/>
      <c r="D56" s="221"/>
      <c r="E56" s="222">
        <v>0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/>
    </row>
    <row r="57" spans="1:20" ht="30" customHeight="1">
      <c r="A57" s="111" t="s">
        <v>132</v>
      </c>
      <c r="B57" s="111"/>
      <c r="C57" s="111"/>
      <c r="D57" s="11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3"/>
    </row>
    <row r="58" spans="1:20" ht="15.75">
      <c r="A58" s="220" t="s">
        <v>131</v>
      </c>
      <c r="B58" s="220"/>
      <c r="C58" s="220"/>
      <c r="D58" s="220"/>
      <c r="E58" s="218">
        <f>E59+E74</f>
        <v>0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9"/>
    </row>
    <row r="59" spans="1:20" ht="15.75">
      <c r="A59" s="216" t="s">
        <v>130</v>
      </c>
      <c r="B59" s="216"/>
      <c r="C59" s="216"/>
      <c r="D59" s="216"/>
      <c r="E59" s="218">
        <f>E60+E61+E62+E63+E64+E65+E66+E67+E68+E69+E70+E71+E72+E73</f>
        <v>0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</row>
    <row r="60" spans="1:20" ht="15.75">
      <c r="A60" s="111" t="s">
        <v>123</v>
      </c>
      <c r="B60" s="111"/>
      <c r="C60" s="111"/>
      <c r="D60" s="11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3"/>
    </row>
    <row r="61" spans="1:20" ht="15.75">
      <c r="A61" s="111" t="s">
        <v>122</v>
      </c>
      <c r="B61" s="111"/>
      <c r="C61" s="111"/>
      <c r="D61" s="111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3"/>
    </row>
    <row r="62" spans="1:20" ht="15.75">
      <c r="A62" s="111" t="s">
        <v>121</v>
      </c>
      <c r="B62" s="111"/>
      <c r="C62" s="111"/>
      <c r="D62" s="111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3"/>
    </row>
    <row r="63" spans="1:20" ht="15.75">
      <c r="A63" s="111" t="s">
        <v>120</v>
      </c>
      <c r="B63" s="111"/>
      <c r="C63" s="111"/>
      <c r="D63" s="111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3"/>
    </row>
    <row r="64" spans="1:20" ht="15.75">
      <c r="A64" s="111" t="s">
        <v>119</v>
      </c>
      <c r="B64" s="111"/>
      <c r="C64" s="111"/>
      <c r="D64" s="111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3"/>
    </row>
    <row r="65" spans="1:20" ht="15.75">
      <c r="A65" s="111" t="s">
        <v>118</v>
      </c>
      <c r="B65" s="111"/>
      <c r="C65" s="111"/>
      <c r="D65" s="111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3"/>
    </row>
    <row r="66" spans="1:20" ht="15.75">
      <c r="A66" s="111" t="s">
        <v>117</v>
      </c>
      <c r="B66" s="111"/>
      <c r="C66" s="111"/>
      <c r="D66" s="111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3"/>
    </row>
    <row r="67" spans="1:20" ht="15.75">
      <c r="A67" s="111" t="s">
        <v>116</v>
      </c>
      <c r="B67" s="111"/>
      <c r="C67" s="111"/>
      <c r="D67" s="111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</row>
    <row r="68" spans="1:20" ht="15.75">
      <c r="A68" s="111" t="s">
        <v>115</v>
      </c>
      <c r="B68" s="111"/>
      <c r="C68" s="111"/>
      <c r="D68" s="111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3"/>
    </row>
    <row r="69" spans="1:20" ht="15.75">
      <c r="A69" s="111" t="s">
        <v>114</v>
      </c>
      <c r="B69" s="111"/>
      <c r="C69" s="111"/>
      <c r="D69" s="111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3"/>
    </row>
    <row r="70" spans="1:20" ht="15.75">
      <c r="A70" s="111" t="s">
        <v>113</v>
      </c>
      <c r="B70" s="111"/>
      <c r="C70" s="111"/>
      <c r="D70" s="111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</row>
    <row r="71" spans="1:20" ht="31.5" customHeight="1">
      <c r="A71" s="111" t="s">
        <v>112</v>
      </c>
      <c r="B71" s="111"/>
      <c r="C71" s="111"/>
      <c r="D71" s="111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3"/>
    </row>
    <row r="72" spans="1:20" ht="15.75">
      <c r="A72" s="111" t="s">
        <v>111</v>
      </c>
      <c r="B72" s="111"/>
      <c r="C72" s="111"/>
      <c r="D72" s="111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3"/>
    </row>
    <row r="73" spans="1:20" ht="15.75">
      <c r="A73" s="111" t="s">
        <v>110</v>
      </c>
      <c r="B73" s="111"/>
      <c r="C73" s="111"/>
      <c r="D73" s="111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3"/>
    </row>
    <row r="74" spans="1:20" ht="30.75" customHeight="1">
      <c r="A74" s="216" t="s">
        <v>129</v>
      </c>
      <c r="B74" s="216"/>
      <c r="C74" s="216"/>
      <c r="D74" s="216"/>
      <c r="E74" s="218">
        <f>E75+E76+E77+E78+E79+E80+E81+E82+E83+E84+E85+E86+E87+E88</f>
        <v>0</v>
      </c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/>
    </row>
    <row r="75" spans="1:20" ht="15.75">
      <c r="A75" s="111" t="s">
        <v>123</v>
      </c>
      <c r="B75" s="111"/>
      <c r="C75" s="111"/>
      <c r="D75" s="111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3"/>
    </row>
    <row r="76" spans="1:20" ht="15.75">
      <c r="A76" s="111" t="s">
        <v>122</v>
      </c>
      <c r="B76" s="111"/>
      <c r="C76" s="111"/>
      <c r="D76" s="111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3"/>
    </row>
    <row r="77" spans="1:20" ht="15.75">
      <c r="A77" s="111" t="s">
        <v>121</v>
      </c>
      <c r="B77" s="111"/>
      <c r="C77" s="111"/>
      <c r="D77" s="111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3"/>
    </row>
    <row r="78" spans="1:20" ht="15.75">
      <c r="A78" s="111" t="s">
        <v>120</v>
      </c>
      <c r="B78" s="111"/>
      <c r="C78" s="111"/>
      <c r="D78" s="111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3"/>
    </row>
    <row r="79" spans="1:20" ht="15.75">
      <c r="A79" s="111" t="s">
        <v>119</v>
      </c>
      <c r="B79" s="111"/>
      <c r="C79" s="111"/>
      <c r="D79" s="111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</row>
    <row r="80" spans="1:20" ht="15.75">
      <c r="A80" s="111" t="s">
        <v>118</v>
      </c>
      <c r="B80" s="111"/>
      <c r="C80" s="111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3"/>
    </row>
    <row r="81" spans="1:20" ht="15.75">
      <c r="A81" s="111" t="s">
        <v>117</v>
      </c>
      <c r="B81" s="111"/>
      <c r="C81" s="111"/>
      <c r="D81" s="11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3"/>
    </row>
    <row r="82" spans="1:20" ht="15.75">
      <c r="A82" s="111" t="s">
        <v>116</v>
      </c>
      <c r="B82" s="111"/>
      <c r="C82" s="111"/>
      <c r="D82" s="11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3"/>
    </row>
    <row r="83" spans="1:20" ht="15.75">
      <c r="A83" s="111" t="s">
        <v>115</v>
      </c>
      <c r="B83" s="111"/>
      <c r="C83" s="111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</row>
    <row r="84" spans="1:20" ht="15.75">
      <c r="A84" s="111" t="s">
        <v>114</v>
      </c>
      <c r="B84" s="111"/>
      <c r="C84" s="111"/>
      <c r="D84" s="111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3"/>
    </row>
    <row r="85" spans="1:20" ht="15.75">
      <c r="A85" s="111" t="s">
        <v>113</v>
      </c>
      <c r="B85" s="111"/>
      <c r="C85" s="111"/>
      <c r="D85" s="11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3"/>
    </row>
    <row r="86" spans="1:20" ht="33.75" customHeight="1">
      <c r="A86" s="111" t="s">
        <v>112</v>
      </c>
      <c r="B86" s="111"/>
      <c r="C86" s="111"/>
      <c r="D86" s="111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3"/>
    </row>
    <row r="87" spans="1:20" ht="15.75">
      <c r="A87" s="111" t="s">
        <v>111</v>
      </c>
      <c r="B87" s="111"/>
      <c r="C87" s="111"/>
      <c r="D87" s="111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3"/>
    </row>
    <row r="88" spans="1:20" ht="15.75">
      <c r="A88" s="111" t="s">
        <v>110</v>
      </c>
      <c r="B88" s="111"/>
      <c r="C88" s="111"/>
      <c r="D88" s="111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</row>
    <row r="89" spans="1:20" ht="15.75">
      <c r="A89" s="202" t="s">
        <v>128</v>
      </c>
      <c r="B89" s="202"/>
      <c r="C89" s="202"/>
      <c r="D89" s="202"/>
      <c r="E89" s="224">
        <f>E90</f>
        <v>0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5"/>
    </row>
    <row r="90" spans="1:20" ht="15.75">
      <c r="A90" s="111" t="s">
        <v>127</v>
      </c>
      <c r="B90" s="111"/>
      <c r="C90" s="111"/>
      <c r="D90" s="111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3"/>
    </row>
    <row r="91" spans="1:20" ht="15.75">
      <c r="A91" s="221" t="s">
        <v>126</v>
      </c>
      <c r="B91" s="221"/>
      <c r="C91" s="221"/>
      <c r="D91" s="221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3"/>
    </row>
    <row r="92" spans="1:20" ht="15.75">
      <c r="A92" s="216" t="s">
        <v>125</v>
      </c>
      <c r="B92" s="216"/>
      <c r="C92" s="216"/>
      <c r="D92" s="216"/>
      <c r="E92" s="218">
        <f>E93+E94+E95+E96+E97+E98+E99+E100+E101+E102+E103+E104+E105+E106</f>
        <v>0</v>
      </c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9"/>
    </row>
    <row r="93" spans="1:20" ht="15.75">
      <c r="A93" s="111" t="s">
        <v>123</v>
      </c>
      <c r="B93" s="111"/>
      <c r="C93" s="111"/>
      <c r="D93" s="111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3"/>
    </row>
    <row r="94" spans="1:20" ht="15.75">
      <c r="A94" s="111" t="s">
        <v>122</v>
      </c>
      <c r="B94" s="111"/>
      <c r="C94" s="111"/>
      <c r="D94" s="111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3"/>
    </row>
    <row r="95" spans="1:20" ht="15.75">
      <c r="A95" s="111" t="s">
        <v>121</v>
      </c>
      <c r="B95" s="111"/>
      <c r="C95" s="111"/>
      <c r="D95" s="111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3"/>
    </row>
    <row r="96" spans="1:20" ht="15.75">
      <c r="A96" s="111" t="s">
        <v>120</v>
      </c>
      <c r="B96" s="111"/>
      <c r="C96" s="111"/>
      <c r="D96" s="111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3"/>
    </row>
    <row r="97" spans="1:20" ht="15.75">
      <c r="A97" s="111" t="s">
        <v>119</v>
      </c>
      <c r="B97" s="111"/>
      <c r="C97" s="111"/>
      <c r="D97" s="111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</row>
    <row r="98" spans="1:20" ht="15.75">
      <c r="A98" s="111" t="s">
        <v>118</v>
      </c>
      <c r="B98" s="111"/>
      <c r="C98" s="111"/>
      <c r="D98" s="111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3"/>
    </row>
    <row r="99" spans="1:20" ht="15.75">
      <c r="A99" s="111" t="s">
        <v>117</v>
      </c>
      <c r="B99" s="111"/>
      <c r="C99" s="111"/>
      <c r="D99" s="111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3"/>
    </row>
    <row r="100" spans="1:20" ht="15.75">
      <c r="A100" s="111" t="s">
        <v>116</v>
      </c>
      <c r="B100" s="111"/>
      <c r="C100" s="111"/>
      <c r="D100" s="111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3"/>
    </row>
    <row r="101" spans="1:20" ht="15.75">
      <c r="A101" s="111" t="s">
        <v>115</v>
      </c>
      <c r="B101" s="111"/>
      <c r="C101" s="111"/>
      <c r="D101" s="111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3"/>
    </row>
    <row r="102" spans="1:20" ht="15.75">
      <c r="A102" s="111" t="s">
        <v>114</v>
      </c>
      <c r="B102" s="111"/>
      <c r="C102" s="111"/>
      <c r="D102" s="111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3"/>
    </row>
    <row r="103" spans="1:20" ht="15.75">
      <c r="A103" s="111" t="s">
        <v>113</v>
      </c>
      <c r="B103" s="111"/>
      <c r="C103" s="111"/>
      <c r="D103" s="111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3"/>
    </row>
    <row r="104" spans="1:20" ht="15.75">
      <c r="A104" s="111" t="s">
        <v>112</v>
      </c>
      <c r="B104" s="111"/>
      <c r="C104" s="111"/>
      <c r="D104" s="111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3"/>
    </row>
    <row r="105" spans="1:20" ht="15.75">
      <c r="A105" s="111" t="s">
        <v>111</v>
      </c>
      <c r="B105" s="111"/>
      <c r="C105" s="111"/>
      <c r="D105" s="111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3"/>
    </row>
    <row r="106" spans="1:20" ht="15.75">
      <c r="A106" s="111" t="s">
        <v>110</v>
      </c>
      <c r="B106" s="111"/>
      <c r="C106" s="111"/>
      <c r="D106" s="111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</row>
    <row r="107" spans="1:20" ht="33.75" customHeight="1">
      <c r="A107" s="216" t="s">
        <v>124</v>
      </c>
      <c r="B107" s="216"/>
      <c r="C107" s="216"/>
      <c r="D107" s="216"/>
      <c r="E107" s="218">
        <f>E108+E109+E110+E111+E112+E113+E114+E115+E116+E117+E118+E119+E120+E121</f>
        <v>0</v>
      </c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9"/>
    </row>
    <row r="108" spans="1:20" ht="21" customHeight="1">
      <c r="A108" s="111" t="s">
        <v>123</v>
      </c>
      <c r="B108" s="111"/>
      <c r="C108" s="111"/>
      <c r="D108" s="111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3"/>
    </row>
    <row r="109" spans="1:20" ht="15.75">
      <c r="A109" s="111" t="s">
        <v>122</v>
      </c>
      <c r="B109" s="111"/>
      <c r="C109" s="111"/>
      <c r="D109" s="111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3"/>
    </row>
    <row r="110" spans="1:20" ht="15.75">
      <c r="A110" s="111" t="s">
        <v>121</v>
      </c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3"/>
    </row>
    <row r="111" spans="1:20" ht="15.75">
      <c r="A111" s="111" t="s">
        <v>120</v>
      </c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3"/>
    </row>
    <row r="112" spans="1:20" ht="15.75">
      <c r="A112" s="111" t="s">
        <v>119</v>
      </c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3"/>
    </row>
    <row r="113" spans="1:20" ht="15.75">
      <c r="A113" s="111" t="s">
        <v>118</v>
      </c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3"/>
    </row>
    <row r="114" spans="1:20" ht="15.75">
      <c r="A114" s="111" t="s">
        <v>117</v>
      </c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3"/>
    </row>
    <row r="115" spans="1:20" ht="15.75">
      <c r="A115" s="111" t="s">
        <v>116</v>
      </c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</row>
    <row r="116" spans="1:20" ht="15.75">
      <c r="A116" s="111" t="s">
        <v>115</v>
      </c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3"/>
    </row>
    <row r="117" spans="1:20" ht="15.75">
      <c r="A117" s="111" t="s">
        <v>114</v>
      </c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3"/>
    </row>
    <row r="118" spans="1:20" ht="15.75">
      <c r="A118" s="111" t="s">
        <v>113</v>
      </c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3"/>
    </row>
    <row r="119" spans="1:20" ht="15.75">
      <c r="A119" s="111" t="s">
        <v>112</v>
      </c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3"/>
    </row>
    <row r="120" spans="1:20" ht="15.75">
      <c r="A120" s="111" t="s">
        <v>111</v>
      </c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3"/>
    </row>
    <row r="121" spans="1:20" ht="15.75">
      <c r="A121" s="111" t="s">
        <v>110</v>
      </c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3"/>
    </row>
    <row r="122" spans="1:20" ht="15.75">
      <c r="A122" s="226" t="s">
        <v>109</v>
      </c>
      <c r="B122" s="226"/>
      <c r="C122" s="226"/>
      <c r="D122" s="226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</row>
    <row r="123" spans="1:20" s="102" customFormat="1" ht="15.75" customHeight="1">
      <c r="A123" s="13"/>
      <c r="B123" s="13"/>
      <c r="C123" s="13"/>
      <c r="D123" s="13"/>
      <c r="E123" s="13"/>
      <c r="F123" s="35"/>
      <c r="G123" s="13"/>
      <c r="H123" s="3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s="102" customFormat="1" ht="15.75" customHeight="1">
      <c r="A124" s="13"/>
      <c r="B124" s="13"/>
      <c r="C124" s="13"/>
      <c r="D124" s="13"/>
      <c r="E124" s="13"/>
      <c r="F124" s="35"/>
      <c r="G124" s="13"/>
      <c r="H124" s="3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s="102" customFormat="1" ht="102" customHeight="1">
      <c r="A125" s="13"/>
      <c r="B125" s="13"/>
      <c r="C125" s="13"/>
      <c r="D125" s="13"/>
      <c r="E125" s="13"/>
      <c r="F125" s="35"/>
      <c r="G125" s="13"/>
      <c r="H125" s="3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ht="15.75" customHeight="1"/>
    <row r="127" spans="1:20" s="102" customFormat="1" ht="335.25" customHeight="1">
      <c r="A127" s="13"/>
      <c r="B127" s="13"/>
      <c r="C127" s="13"/>
      <c r="D127" s="13"/>
      <c r="E127" s="13"/>
      <c r="F127" s="35"/>
      <c r="G127" s="13"/>
      <c r="H127" s="3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02" customFormat="1" ht="15.75">
      <c r="A128" s="13"/>
      <c r="B128" s="13"/>
      <c r="C128" s="13"/>
      <c r="D128" s="13"/>
      <c r="E128" s="13"/>
      <c r="F128" s="35"/>
      <c r="G128" s="13"/>
      <c r="H128" s="3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s="102" customFormat="1" ht="15.75" customHeight="1">
      <c r="A129" s="13"/>
      <c r="B129" s="13"/>
      <c r="C129" s="13"/>
      <c r="D129" s="13"/>
      <c r="E129" s="13"/>
      <c r="F129" s="35"/>
      <c r="G129" s="13"/>
      <c r="H129" s="3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s="102" customFormat="1" ht="15.75" customHeight="1">
      <c r="A130" s="13"/>
      <c r="B130" s="13"/>
      <c r="C130" s="13"/>
      <c r="D130" s="13"/>
      <c r="E130" s="13"/>
      <c r="F130" s="35"/>
      <c r="G130" s="13"/>
      <c r="H130" s="3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05" customFormat="1" ht="15.75" customHeight="1">
      <c r="A131" s="13"/>
      <c r="B131" s="13"/>
      <c r="C131" s="13"/>
      <c r="D131" s="13"/>
      <c r="E131" s="13"/>
      <c r="F131" s="35"/>
      <c r="G131" s="13"/>
      <c r="H131" s="3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s="105" customFormat="1" ht="15.75" customHeight="1">
      <c r="A132" s="13"/>
      <c r="B132" s="13"/>
      <c r="C132" s="13"/>
      <c r="D132" s="13"/>
      <c r="E132" s="13"/>
      <c r="F132" s="35"/>
      <c r="G132" s="13"/>
      <c r="H132" s="3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s="105" customFormat="1" ht="15.75" customHeight="1">
      <c r="A133" s="13"/>
      <c r="B133" s="13"/>
      <c r="C133" s="13"/>
      <c r="D133" s="13"/>
      <c r="E133" s="13"/>
      <c r="F133" s="35"/>
      <c r="G133" s="13"/>
      <c r="H133" s="3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s="105" customFormat="1" ht="32.25" customHeight="1">
      <c r="A134" s="13"/>
      <c r="B134" s="13"/>
      <c r="C134" s="13"/>
      <c r="D134" s="13"/>
      <c r="E134" s="13"/>
      <c r="F134" s="35"/>
      <c r="G134" s="13"/>
      <c r="H134" s="3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s="104" customFormat="1" ht="15.75" customHeight="1">
      <c r="A135" s="13"/>
      <c r="B135" s="13"/>
      <c r="C135" s="13"/>
      <c r="D135" s="13"/>
      <c r="E135" s="13"/>
      <c r="F135" s="35"/>
      <c r="G135" s="13"/>
      <c r="H135" s="3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s="104" customFormat="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40"/>
      <c r="K136" s="40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s="104" customFormat="1" ht="17.25" customHeight="1">
      <c r="A137" s="13"/>
      <c r="B137" s="13"/>
      <c r="C137" s="13"/>
      <c r="D137" s="13"/>
      <c r="E137" s="13"/>
      <c r="F137" s="35"/>
      <c r="G137" s="13"/>
      <c r="H137" s="3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ht="17.25" customHeight="1"/>
    <row r="139" spans="1:20" s="102" customFormat="1" ht="15.75" customHeight="1">
      <c r="A139" s="13"/>
      <c r="B139" s="13"/>
      <c r="C139" s="13"/>
      <c r="D139" s="13"/>
      <c r="E139" s="13"/>
      <c r="F139" s="35"/>
      <c r="G139" s="13"/>
      <c r="H139" s="3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ht="15.75" customHeight="1"/>
    <row r="141" ht="15.75" customHeight="1"/>
    <row r="142" ht="15.75" customHeight="1"/>
    <row r="143" ht="15.75" customHeight="1"/>
    <row r="144" spans="1:20" s="103" customFormat="1" ht="15.75" customHeight="1">
      <c r="A144" s="13"/>
      <c r="B144" s="13"/>
      <c r="C144" s="13"/>
      <c r="D144" s="13"/>
      <c r="E144" s="13"/>
      <c r="F144" s="35"/>
      <c r="G144" s="13"/>
      <c r="H144" s="3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6" ht="15.75" customHeight="1"/>
    <row r="147" ht="15.75" customHeight="1"/>
    <row r="148" ht="15.75" customHeight="1"/>
    <row r="149" ht="15.75" customHeight="1"/>
    <row r="150" ht="18.75" customHeight="1"/>
    <row r="151" spans="1:20" s="102" customFormat="1" ht="15.75" customHeight="1">
      <c r="A151" s="13"/>
      <c r="B151" s="13"/>
      <c r="C151" s="13"/>
      <c r="D151" s="13"/>
      <c r="E151" s="13"/>
      <c r="F151" s="35"/>
      <c r="G151" s="13"/>
      <c r="H151" s="3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s="102" customFormat="1" ht="15.75" customHeight="1">
      <c r="A152" s="13"/>
      <c r="B152" s="13"/>
      <c r="C152" s="13"/>
      <c r="D152" s="13"/>
      <c r="E152" s="13"/>
      <c r="F152" s="35"/>
      <c r="G152" s="13"/>
      <c r="H152" s="3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8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2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sheetProtection/>
  <mergeCells count="236">
    <mergeCell ref="A88:D88"/>
    <mergeCell ref="E88:T88"/>
    <mergeCell ref="A113:D113"/>
    <mergeCell ref="E113:T113"/>
    <mergeCell ref="A114:D114"/>
    <mergeCell ref="E114:T114"/>
    <mergeCell ref="A108:D108"/>
    <mergeCell ref="E108:T108"/>
    <mergeCell ref="A100:D100"/>
    <mergeCell ref="E100:T100"/>
    <mergeCell ref="A85:D85"/>
    <mergeCell ref="E85:T85"/>
    <mergeCell ref="A86:D86"/>
    <mergeCell ref="E86:T86"/>
    <mergeCell ref="A87:D87"/>
    <mergeCell ref="E87:T87"/>
    <mergeCell ref="A80:D80"/>
    <mergeCell ref="E80:T80"/>
    <mergeCell ref="A82:D82"/>
    <mergeCell ref="E82:T82"/>
    <mergeCell ref="A84:D84"/>
    <mergeCell ref="E84:T84"/>
    <mergeCell ref="A83:D83"/>
    <mergeCell ref="E83:T83"/>
    <mergeCell ref="A81:D81"/>
    <mergeCell ref="E81:T81"/>
    <mergeCell ref="A75:D75"/>
    <mergeCell ref="E75:T75"/>
    <mergeCell ref="A76:D76"/>
    <mergeCell ref="E76:T76"/>
    <mergeCell ref="A78:D78"/>
    <mergeCell ref="E78:T78"/>
    <mergeCell ref="A79:D79"/>
    <mergeCell ref="E79:T79"/>
    <mergeCell ref="A70:D70"/>
    <mergeCell ref="E70:T70"/>
    <mergeCell ref="A77:D77"/>
    <mergeCell ref="E77:T77"/>
    <mergeCell ref="A72:D72"/>
    <mergeCell ref="E72:T72"/>
    <mergeCell ref="A73:D73"/>
    <mergeCell ref="E73:T73"/>
    <mergeCell ref="A66:D66"/>
    <mergeCell ref="E66:T66"/>
    <mergeCell ref="A67:D67"/>
    <mergeCell ref="E67:T67"/>
    <mergeCell ref="A68:D68"/>
    <mergeCell ref="E68:T68"/>
    <mergeCell ref="A59:D59"/>
    <mergeCell ref="E59:T59"/>
    <mergeCell ref="A60:D60"/>
    <mergeCell ref="E60:T60"/>
    <mergeCell ref="A63:D63"/>
    <mergeCell ref="E63:T63"/>
    <mergeCell ref="A61:D61"/>
    <mergeCell ref="E61:T61"/>
    <mergeCell ref="A62:D62"/>
    <mergeCell ref="E62:T62"/>
    <mergeCell ref="A69:D69"/>
    <mergeCell ref="E69:T69"/>
    <mergeCell ref="E64:T64"/>
    <mergeCell ref="A65:D65"/>
    <mergeCell ref="A74:D74"/>
    <mergeCell ref="E74:T74"/>
    <mergeCell ref="A71:D71"/>
    <mergeCell ref="E71:T71"/>
    <mergeCell ref="A64:D64"/>
    <mergeCell ref="E65:T65"/>
    <mergeCell ref="A116:D116"/>
    <mergeCell ref="E116:T116"/>
    <mergeCell ref="A117:D117"/>
    <mergeCell ref="E117:T117"/>
    <mergeCell ref="A118:D118"/>
    <mergeCell ref="E118:T118"/>
    <mergeCell ref="A120:D120"/>
    <mergeCell ref="E120:T120"/>
    <mergeCell ref="A112:D112"/>
    <mergeCell ref="E112:T112"/>
    <mergeCell ref="A122:D122"/>
    <mergeCell ref="E122:T122"/>
    <mergeCell ref="A115:D115"/>
    <mergeCell ref="E115:T115"/>
    <mergeCell ref="A121:D121"/>
    <mergeCell ref="E121:T121"/>
    <mergeCell ref="A119:D119"/>
    <mergeCell ref="E119:T119"/>
    <mergeCell ref="A109:D109"/>
    <mergeCell ref="A103:D103"/>
    <mergeCell ref="E103:T103"/>
    <mergeCell ref="A104:D104"/>
    <mergeCell ref="E104:T104"/>
    <mergeCell ref="A107:D107"/>
    <mergeCell ref="E107:T107"/>
    <mergeCell ref="E109:T109"/>
    <mergeCell ref="A101:D101"/>
    <mergeCell ref="E101:T101"/>
    <mergeCell ref="A105:D105"/>
    <mergeCell ref="A95:D95"/>
    <mergeCell ref="E95:T95"/>
    <mergeCell ref="A102:D102"/>
    <mergeCell ref="E102:T102"/>
    <mergeCell ref="A97:D97"/>
    <mergeCell ref="E105:T105"/>
    <mergeCell ref="E93:T93"/>
    <mergeCell ref="E97:T97"/>
    <mergeCell ref="A98:D98"/>
    <mergeCell ref="E98:T98"/>
    <mergeCell ref="A99:D99"/>
    <mergeCell ref="E99:T99"/>
    <mergeCell ref="A96:D96"/>
    <mergeCell ref="E96:T96"/>
    <mergeCell ref="A94:D94"/>
    <mergeCell ref="E94:T94"/>
    <mergeCell ref="A89:D89"/>
    <mergeCell ref="E89:T89"/>
    <mergeCell ref="A90:D90"/>
    <mergeCell ref="E90:T90"/>
    <mergeCell ref="A91:D91"/>
    <mergeCell ref="E91:T91"/>
    <mergeCell ref="A92:D92"/>
    <mergeCell ref="E92:T92"/>
    <mergeCell ref="A93:D93"/>
    <mergeCell ref="A55:D55"/>
    <mergeCell ref="E55:T55"/>
    <mergeCell ref="A58:D58"/>
    <mergeCell ref="E58:T58"/>
    <mergeCell ref="A56:D56"/>
    <mergeCell ref="A57:D57"/>
    <mergeCell ref="E56:T56"/>
    <mergeCell ref="E57:T57"/>
    <mergeCell ref="A54:D54"/>
    <mergeCell ref="E54:T54"/>
    <mergeCell ref="A48:D48"/>
    <mergeCell ref="E48:I48"/>
    <mergeCell ref="J48:T48"/>
    <mergeCell ref="A49:D49"/>
    <mergeCell ref="E49:I49"/>
    <mergeCell ref="J49:T49"/>
    <mergeCell ref="E51:T51"/>
    <mergeCell ref="E53:T53"/>
    <mergeCell ref="A52:D52"/>
    <mergeCell ref="E52:T52"/>
    <mergeCell ref="A43:H43"/>
    <mergeCell ref="I43:T43"/>
    <mergeCell ref="A44:T44"/>
    <mergeCell ref="A45:D46"/>
    <mergeCell ref="A50:D50"/>
    <mergeCell ref="E50:T50"/>
    <mergeCell ref="A51:D51"/>
    <mergeCell ref="J46:T46"/>
    <mergeCell ref="A47:D47"/>
    <mergeCell ref="E47:I47"/>
    <mergeCell ref="J47:T47"/>
    <mergeCell ref="A42:H42"/>
    <mergeCell ref="I42:T42"/>
    <mergeCell ref="A30:T30"/>
    <mergeCell ref="A40:H40"/>
    <mergeCell ref="I40:T40"/>
    <mergeCell ref="A38:H38"/>
    <mergeCell ref="I38:T38"/>
    <mergeCell ref="A39:H39"/>
    <mergeCell ref="I39:T39"/>
    <mergeCell ref="A37:H37"/>
    <mergeCell ref="I27:T27"/>
    <mergeCell ref="A25:H25"/>
    <mergeCell ref="I25:T25"/>
    <mergeCell ref="I36:T36"/>
    <mergeCell ref="A33:H34"/>
    <mergeCell ref="A35:H35"/>
    <mergeCell ref="I35:T35"/>
    <mergeCell ref="A36:H36"/>
    <mergeCell ref="I28:T28"/>
    <mergeCell ref="I20:T20"/>
    <mergeCell ref="A21:H21"/>
    <mergeCell ref="I21:T21"/>
    <mergeCell ref="I22:T22"/>
    <mergeCell ref="A53:D53"/>
    <mergeCell ref="I23:T23"/>
    <mergeCell ref="A23:H23"/>
    <mergeCell ref="A29:T29"/>
    <mergeCell ref="A24:H24"/>
    <mergeCell ref="I24:T24"/>
    <mergeCell ref="A27:H27"/>
    <mergeCell ref="E45:T45"/>
    <mergeCell ref="E46:I46"/>
    <mergeCell ref="I33:T34"/>
    <mergeCell ref="A20:H20"/>
    <mergeCell ref="H11:Q11"/>
    <mergeCell ref="A1:G1"/>
    <mergeCell ref="A5:G5"/>
    <mergeCell ref="H1:T1"/>
    <mergeCell ref="A2:G2"/>
    <mergeCell ref="H2:Q2"/>
    <mergeCell ref="A3:G3"/>
    <mergeCell ref="A16:H16"/>
    <mergeCell ref="I16:T16"/>
    <mergeCell ref="A9:G9"/>
    <mergeCell ref="H9:Q9"/>
    <mergeCell ref="A7:G7"/>
    <mergeCell ref="H7:T7"/>
    <mergeCell ref="A19:H19"/>
    <mergeCell ref="I19:T19"/>
    <mergeCell ref="A18:H18"/>
    <mergeCell ref="I18:T18"/>
    <mergeCell ref="A17:H17"/>
    <mergeCell ref="I17:T17"/>
    <mergeCell ref="A110:D110"/>
    <mergeCell ref="E110:T110"/>
    <mergeCell ref="A31:H32"/>
    <mergeCell ref="I31:T32"/>
    <mergeCell ref="A106:D106"/>
    <mergeCell ref="H3:T4"/>
    <mergeCell ref="A4:G4"/>
    <mergeCell ref="A26:H26"/>
    <mergeCell ref="A22:H22"/>
    <mergeCell ref="H5:Q5"/>
    <mergeCell ref="A41:H41"/>
    <mergeCell ref="I41:T41"/>
    <mergeCell ref="A8:G8"/>
    <mergeCell ref="H10:T10"/>
    <mergeCell ref="A6:G6"/>
    <mergeCell ref="A11:G11"/>
    <mergeCell ref="A28:H28"/>
    <mergeCell ref="A15:H15"/>
    <mergeCell ref="A13:T13"/>
    <mergeCell ref="H6:Q6"/>
    <mergeCell ref="A111:D111"/>
    <mergeCell ref="E111:T111"/>
    <mergeCell ref="H8:T8"/>
    <mergeCell ref="I15:T15"/>
    <mergeCell ref="A14:Q14"/>
    <mergeCell ref="A12:T12"/>
    <mergeCell ref="A10:G10"/>
    <mergeCell ref="I26:T26"/>
    <mergeCell ref="E106:T106"/>
    <mergeCell ref="I37:T37"/>
  </mergeCells>
  <printOptions horizontalCentered="1"/>
  <pageMargins left="0.2755905511811024" right="0.15748031496062992" top="0.3937007874015748" bottom="0.3937007874015748" header="0.5118110236220472" footer="0.5118110236220472"/>
  <pageSetup fitToHeight="6" fitToWidth="1" horizontalDpi="600" verticalDpi="600" orientation="landscape" paperSize="9" scale="51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90" zoomScaleNormal="90" zoomScaleSheetLayoutView="85" zoomScalePageLayoutView="0" workbookViewId="0" topLeftCell="F7">
      <selection activeCell="S14" sqref="S14:T14"/>
    </sheetView>
  </sheetViews>
  <sheetFormatPr defaultColWidth="9.00390625" defaultRowHeight="12.75"/>
  <cols>
    <col min="1" max="1" width="10.75390625" style="13" customWidth="1"/>
    <col min="2" max="2" width="9.375" style="13" customWidth="1"/>
    <col min="3" max="3" width="9.125" style="13" customWidth="1"/>
    <col min="4" max="4" width="30.75390625" style="13" customWidth="1"/>
    <col min="5" max="5" width="19.25390625" style="13" customWidth="1"/>
    <col min="6" max="6" width="9.625" style="35" customWidth="1"/>
    <col min="7" max="7" width="9.75390625" style="13" customWidth="1"/>
    <col min="8" max="8" width="18.625" style="36" customWidth="1"/>
    <col min="9" max="9" width="17.375" style="13" customWidth="1"/>
    <col min="10" max="11" width="14.375" style="13" customWidth="1"/>
    <col min="12" max="13" width="13.75390625" style="13" customWidth="1"/>
    <col min="14" max="14" width="14.625" style="13" customWidth="1"/>
    <col min="15" max="15" width="8.00390625" style="13" customWidth="1"/>
    <col min="16" max="16" width="7.75390625" style="13" customWidth="1"/>
    <col min="17" max="17" width="14.375" style="13" customWidth="1"/>
    <col min="18" max="18" width="14.25390625" style="13" customWidth="1"/>
    <col min="19" max="19" width="14.625" style="13" customWidth="1"/>
    <col min="20" max="20" width="13.75390625" style="13" customWidth="1"/>
    <col min="21" max="21" width="7.875" style="13" customWidth="1"/>
    <col min="22" max="16384" width="9.125" style="78" customWidth="1"/>
  </cols>
  <sheetData>
    <row r="1" spans="1:21" s="94" customFormat="1" ht="15.75" customHeight="1">
      <c r="A1" s="259" t="s">
        <v>108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94" customFormat="1" ht="15.75">
      <c r="A2" s="265" t="s">
        <v>1</v>
      </c>
      <c r="B2" s="265"/>
      <c r="C2" s="265"/>
      <c r="D2" s="265"/>
      <c r="E2" s="265"/>
      <c r="F2" s="265" t="s">
        <v>11</v>
      </c>
      <c r="G2" s="237" t="s">
        <v>12</v>
      </c>
      <c r="H2" s="266" t="s">
        <v>13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177"/>
    </row>
    <row r="3" spans="1:21" s="94" customFormat="1" ht="102" customHeight="1">
      <c r="A3" s="265"/>
      <c r="B3" s="265"/>
      <c r="C3" s="265"/>
      <c r="D3" s="265"/>
      <c r="E3" s="265"/>
      <c r="F3" s="265"/>
      <c r="G3" s="238"/>
      <c r="H3" s="262" t="s">
        <v>3</v>
      </c>
      <c r="I3" s="237" t="s">
        <v>62</v>
      </c>
      <c r="J3" s="268" t="s">
        <v>59</v>
      </c>
      <c r="K3" s="269"/>
      <c r="L3" s="269"/>
      <c r="M3" s="269"/>
      <c r="N3" s="270"/>
      <c r="O3" s="237" t="s">
        <v>61</v>
      </c>
      <c r="P3" s="237" t="s">
        <v>78</v>
      </c>
      <c r="Q3" s="257" t="s">
        <v>10</v>
      </c>
      <c r="R3" s="248"/>
      <c r="S3" s="248"/>
      <c r="T3" s="248"/>
      <c r="U3" s="258"/>
    </row>
    <row r="4" spans="1:21" ht="15.75" customHeight="1">
      <c r="A4" s="265"/>
      <c r="B4" s="265"/>
      <c r="C4" s="265"/>
      <c r="D4" s="265"/>
      <c r="E4" s="265"/>
      <c r="F4" s="265"/>
      <c r="G4" s="238"/>
      <c r="H4" s="263"/>
      <c r="I4" s="238"/>
      <c r="J4" s="241" t="s">
        <v>102</v>
      </c>
      <c r="K4" s="241" t="s">
        <v>68</v>
      </c>
      <c r="L4" s="241" t="s">
        <v>103</v>
      </c>
      <c r="M4" s="241" t="s">
        <v>104</v>
      </c>
      <c r="N4" s="241" t="s">
        <v>60</v>
      </c>
      <c r="O4" s="238"/>
      <c r="P4" s="238"/>
      <c r="Q4" s="260" t="s">
        <v>63</v>
      </c>
      <c r="R4" s="260" t="s">
        <v>64</v>
      </c>
      <c r="S4" s="260" t="s">
        <v>65</v>
      </c>
      <c r="T4" s="260" t="s">
        <v>66</v>
      </c>
      <c r="U4" s="260" t="s">
        <v>67</v>
      </c>
    </row>
    <row r="5" spans="1:21" s="94" customFormat="1" ht="348.75" customHeight="1">
      <c r="A5" s="265"/>
      <c r="B5" s="265"/>
      <c r="C5" s="265"/>
      <c r="D5" s="265"/>
      <c r="E5" s="265"/>
      <c r="F5" s="265"/>
      <c r="G5" s="239"/>
      <c r="H5" s="264"/>
      <c r="I5" s="239"/>
      <c r="J5" s="242"/>
      <c r="K5" s="242"/>
      <c r="L5" s="242"/>
      <c r="M5" s="242"/>
      <c r="N5" s="242"/>
      <c r="O5" s="238"/>
      <c r="P5" s="238"/>
      <c r="Q5" s="261"/>
      <c r="R5" s="261"/>
      <c r="S5" s="261"/>
      <c r="T5" s="261"/>
      <c r="U5" s="261"/>
    </row>
    <row r="6" spans="1:21" s="94" customFormat="1" ht="15.75">
      <c r="A6" s="271">
        <v>1</v>
      </c>
      <c r="B6" s="272"/>
      <c r="C6" s="272"/>
      <c r="D6" s="272"/>
      <c r="E6" s="273"/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/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</row>
    <row r="7" spans="1:21" s="94" customFormat="1" ht="15.75">
      <c r="A7" s="240" t="s">
        <v>14</v>
      </c>
      <c r="B7" s="240"/>
      <c r="C7" s="240"/>
      <c r="D7" s="240"/>
      <c r="E7" s="240"/>
      <c r="F7" s="22">
        <v>100</v>
      </c>
      <c r="G7" s="22" t="s">
        <v>52</v>
      </c>
      <c r="H7" s="33">
        <f>H9+H10+H11+H12+H13+H14+H15</f>
        <v>3747150</v>
      </c>
      <c r="I7" s="33">
        <f>I10</f>
        <v>1102000</v>
      </c>
      <c r="J7" s="33">
        <f aca="true" t="shared" si="0" ref="J7:O7">J13</f>
        <v>500000</v>
      </c>
      <c r="K7" s="33">
        <f t="shared" si="0"/>
        <v>2300</v>
      </c>
      <c r="L7" s="33">
        <f t="shared" si="0"/>
        <v>50000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>P10</f>
        <v>0</v>
      </c>
      <c r="Q7" s="33">
        <f>Q10</f>
        <v>392850</v>
      </c>
      <c r="R7" s="33">
        <f>R9+R15</f>
        <v>0</v>
      </c>
      <c r="S7" s="33">
        <f>S14</f>
        <v>1700000</v>
      </c>
      <c r="T7" s="33">
        <f>T11+T12+T14</f>
        <v>0</v>
      </c>
      <c r="U7" s="33">
        <f>U10</f>
        <v>0</v>
      </c>
    </row>
    <row r="8" spans="1:21" s="94" customFormat="1" ht="15.75">
      <c r="A8" s="111" t="s">
        <v>0</v>
      </c>
      <c r="B8" s="111"/>
      <c r="C8" s="111"/>
      <c r="D8" s="111"/>
      <c r="E8" s="111"/>
      <c r="F8" s="3"/>
      <c r="G8" s="3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s="94" customFormat="1" ht="15.75">
      <c r="A9" s="216" t="s">
        <v>15</v>
      </c>
      <c r="B9" s="216"/>
      <c r="C9" s="216"/>
      <c r="D9" s="216"/>
      <c r="E9" s="216"/>
      <c r="F9" s="10">
        <v>110</v>
      </c>
      <c r="G9" s="10">
        <v>120</v>
      </c>
      <c r="H9" s="33">
        <f>R9</f>
        <v>0</v>
      </c>
      <c r="I9" s="30" t="s">
        <v>52</v>
      </c>
      <c r="J9" s="30" t="s">
        <v>52</v>
      </c>
      <c r="K9" s="30" t="s">
        <v>52</v>
      </c>
      <c r="L9" s="30" t="s">
        <v>52</v>
      </c>
      <c r="M9" s="30"/>
      <c r="N9" s="30" t="s">
        <v>52</v>
      </c>
      <c r="O9" s="30" t="s">
        <v>52</v>
      </c>
      <c r="P9" s="30" t="s">
        <v>52</v>
      </c>
      <c r="Q9" s="30" t="s">
        <v>52</v>
      </c>
      <c r="R9" s="59">
        <f>R16</f>
        <v>0</v>
      </c>
      <c r="S9" s="30" t="s">
        <v>52</v>
      </c>
      <c r="T9" s="30" t="s">
        <v>52</v>
      </c>
      <c r="U9" s="30" t="s">
        <v>52</v>
      </c>
    </row>
    <row r="10" spans="1:21" s="94" customFormat="1" ht="15.75">
      <c r="A10" s="216" t="s">
        <v>16</v>
      </c>
      <c r="B10" s="216"/>
      <c r="C10" s="216"/>
      <c r="D10" s="216"/>
      <c r="E10" s="216"/>
      <c r="F10" s="10">
        <v>120</v>
      </c>
      <c r="G10" s="10">
        <v>130</v>
      </c>
      <c r="H10" s="33">
        <f>Q10+I10+P10+U10</f>
        <v>1494850</v>
      </c>
      <c r="I10" s="59">
        <f>I16</f>
        <v>1102000</v>
      </c>
      <c r="J10" s="30" t="s">
        <v>52</v>
      </c>
      <c r="K10" s="30" t="s">
        <v>52</v>
      </c>
      <c r="L10" s="30" t="s">
        <v>52</v>
      </c>
      <c r="M10" s="30"/>
      <c r="N10" s="30" t="s">
        <v>52</v>
      </c>
      <c r="O10" s="30" t="s">
        <v>52</v>
      </c>
      <c r="P10" s="30"/>
      <c r="Q10" s="59">
        <f>Q16</f>
        <v>392850</v>
      </c>
      <c r="R10" s="30" t="s">
        <v>52</v>
      </c>
      <c r="S10" s="30" t="s">
        <v>52</v>
      </c>
      <c r="T10" s="30" t="s">
        <v>52</v>
      </c>
      <c r="U10" s="30"/>
    </row>
    <row r="11" spans="1:21" s="94" customFormat="1" ht="15.75">
      <c r="A11" s="216" t="s">
        <v>17</v>
      </c>
      <c r="B11" s="216"/>
      <c r="C11" s="216"/>
      <c r="D11" s="216"/>
      <c r="E11" s="216"/>
      <c r="F11" s="10">
        <v>130</v>
      </c>
      <c r="G11" s="10">
        <v>140</v>
      </c>
      <c r="H11" s="33">
        <f>T11</f>
        <v>0</v>
      </c>
      <c r="I11" s="30" t="s">
        <v>52</v>
      </c>
      <c r="J11" s="30" t="s">
        <v>52</v>
      </c>
      <c r="K11" s="30" t="s">
        <v>52</v>
      </c>
      <c r="L11" s="30" t="s">
        <v>52</v>
      </c>
      <c r="M11" s="30"/>
      <c r="N11" s="30" t="s">
        <v>52</v>
      </c>
      <c r="O11" s="30" t="s">
        <v>52</v>
      </c>
      <c r="P11" s="30" t="s">
        <v>52</v>
      </c>
      <c r="Q11" s="30" t="s">
        <v>52</v>
      </c>
      <c r="R11" s="30" t="s">
        <v>52</v>
      </c>
      <c r="S11" s="30" t="s">
        <v>52</v>
      </c>
      <c r="T11" s="30"/>
      <c r="U11" s="30" t="s">
        <v>52</v>
      </c>
    </row>
    <row r="12" spans="1:21" s="94" customFormat="1" ht="32.25" customHeight="1">
      <c r="A12" s="243" t="s">
        <v>18</v>
      </c>
      <c r="B12" s="243"/>
      <c r="C12" s="243"/>
      <c r="D12" s="243"/>
      <c r="E12" s="244"/>
      <c r="F12" s="32">
        <v>140</v>
      </c>
      <c r="G12" s="10">
        <v>152</v>
      </c>
      <c r="H12" s="33">
        <f>T12</f>
        <v>0</v>
      </c>
      <c r="I12" s="30" t="s">
        <v>52</v>
      </c>
      <c r="J12" s="30" t="s">
        <v>52</v>
      </c>
      <c r="K12" s="30" t="s">
        <v>52</v>
      </c>
      <c r="L12" s="30" t="s">
        <v>52</v>
      </c>
      <c r="M12" s="30"/>
      <c r="N12" s="30" t="s">
        <v>52</v>
      </c>
      <c r="O12" s="30" t="s">
        <v>52</v>
      </c>
      <c r="P12" s="30" t="s">
        <v>52</v>
      </c>
      <c r="Q12" s="30" t="s">
        <v>52</v>
      </c>
      <c r="R12" s="30" t="s">
        <v>52</v>
      </c>
      <c r="S12" s="30" t="s">
        <v>52</v>
      </c>
      <c r="T12" s="30"/>
      <c r="U12" s="30" t="s">
        <v>52</v>
      </c>
    </row>
    <row r="13" spans="1:21" ht="15.75" customHeight="1">
      <c r="A13" s="243" t="s">
        <v>19</v>
      </c>
      <c r="B13" s="243"/>
      <c r="C13" s="243"/>
      <c r="D13" s="243"/>
      <c r="E13" s="244"/>
      <c r="F13" s="32">
        <v>150</v>
      </c>
      <c r="G13" s="10">
        <v>130</v>
      </c>
      <c r="H13" s="33">
        <f>J13+K13+L13+N13+O13</f>
        <v>552300</v>
      </c>
      <c r="I13" s="30" t="s">
        <v>52</v>
      </c>
      <c r="J13" s="59">
        <f>J16</f>
        <v>500000</v>
      </c>
      <c r="K13" s="59">
        <f>K16</f>
        <v>2300</v>
      </c>
      <c r="L13" s="59">
        <f>L16</f>
        <v>50000</v>
      </c>
      <c r="M13" s="59">
        <f>M16</f>
        <v>0</v>
      </c>
      <c r="N13" s="59">
        <f>N16</f>
        <v>0</v>
      </c>
      <c r="O13" s="30"/>
      <c r="P13" s="30" t="s">
        <v>52</v>
      </c>
      <c r="Q13" s="30" t="s">
        <v>52</v>
      </c>
      <c r="R13" s="30" t="s">
        <v>52</v>
      </c>
      <c r="S13" s="30" t="s">
        <v>52</v>
      </c>
      <c r="T13" s="30" t="s">
        <v>52</v>
      </c>
      <c r="U13" s="30" t="s">
        <v>52</v>
      </c>
    </row>
    <row r="14" spans="1:21" ht="15.75" customHeight="1">
      <c r="A14" s="216" t="s">
        <v>20</v>
      </c>
      <c r="B14" s="216"/>
      <c r="C14" s="216"/>
      <c r="D14" s="216"/>
      <c r="E14" s="216"/>
      <c r="F14" s="10">
        <v>160</v>
      </c>
      <c r="G14" s="10">
        <v>180</v>
      </c>
      <c r="H14" s="33">
        <f>S14+T14</f>
        <v>1700000</v>
      </c>
      <c r="I14" s="30" t="s">
        <v>52</v>
      </c>
      <c r="J14" s="30" t="s">
        <v>52</v>
      </c>
      <c r="K14" s="30" t="s">
        <v>52</v>
      </c>
      <c r="L14" s="30" t="s">
        <v>52</v>
      </c>
      <c r="M14" s="30"/>
      <c r="N14" s="30" t="s">
        <v>52</v>
      </c>
      <c r="O14" s="30" t="s">
        <v>52</v>
      </c>
      <c r="P14" s="30" t="s">
        <v>52</v>
      </c>
      <c r="Q14" s="30" t="s">
        <v>52</v>
      </c>
      <c r="R14" s="30" t="s">
        <v>52</v>
      </c>
      <c r="S14" s="59">
        <f>S16</f>
        <v>1700000</v>
      </c>
      <c r="T14" s="59">
        <f>T16</f>
        <v>0</v>
      </c>
      <c r="U14" s="30"/>
    </row>
    <row r="15" spans="1:21" ht="17.25" customHeight="1">
      <c r="A15" s="216" t="s">
        <v>21</v>
      </c>
      <c r="B15" s="216"/>
      <c r="C15" s="216"/>
      <c r="D15" s="216"/>
      <c r="E15" s="216"/>
      <c r="F15" s="10">
        <v>180</v>
      </c>
      <c r="G15" s="10" t="s">
        <v>52</v>
      </c>
      <c r="H15" s="33">
        <f>R15</f>
        <v>0</v>
      </c>
      <c r="I15" s="30" t="s">
        <v>52</v>
      </c>
      <c r="J15" s="30" t="s">
        <v>52</v>
      </c>
      <c r="K15" s="30" t="s">
        <v>52</v>
      </c>
      <c r="L15" s="30" t="s">
        <v>52</v>
      </c>
      <c r="M15" s="30"/>
      <c r="N15" s="30" t="s">
        <v>52</v>
      </c>
      <c r="O15" s="30" t="s">
        <v>52</v>
      </c>
      <c r="P15" s="30" t="s">
        <v>52</v>
      </c>
      <c r="Q15" s="30" t="s">
        <v>52</v>
      </c>
      <c r="R15" s="30"/>
      <c r="S15" s="30" t="s">
        <v>52</v>
      </c>
      <c r="T15" s="30" t="s">
        <v>52</v>
      </c>
      <c r="U15" s="30" t="s">
        <v>52</v>
      </c>
    </row>
    <row r="16" spans="1:21" ht="17.25" customHeight="1">
      <c r="A16" s="240" t="s">
        <v>22</v>
      </c>
      <c r="B16" s="240"/>
      <c r="C16" s="240"/>
      <c r="D16" s="240"/>
      <c r="E16" s="240"/>
      <c r="F16" s="22">
        <v>200</v>
      </c>
      <c r="G16" s="22" t="s">
        <v>52</v>
      </c>
      <c r="H16" s="33">
        <f>H18+H22+H32</f>
        <v>3747150</v>
      </c>
      <c r="I16" s="33">
        <f aca="true" t="shared" si="1" ref="I16:U16">I18+I22+I32</f>
        <v>1102000</v>
      </c>
      <c r="J16" s="33">
        <f t="shared" si="1"/>
        <v>500000</v>
      </c>
      <c r="K16" s="33">
        <f t="shared" si="1"/>
        <v>2300</v>
      </c>
      <c r="L16" s="33">
        <f t="shared" si="1"/>
        <v>50000</v>
      </c>
      <c r="M16" s="33">
        <f t="shared" si="1"/>
        <v>0</v>
      </c>
      <c r="N16" s="33">
        <f t="shared" si="1"/>
        <v>0</v>
      </c>
      <c r="O16" s="33">
        <f t="shared" si="1"/>
        <v>0</v>
      </c>
      <c r="P16" s="33">
        <f t="shared" si="1"/>
        <v>0</v>
      </c>
      <c r="Q16" s="33">
        <f t="shared" si="1"/>
        <v>392850</v>
      </c>
      <c r="R16" s="33">
        <f t="shared" si="1"/>
        <v>0</v>
      </c>
      <c r="S16" s="33">
        <f t="shared" si="1"/>
        <v>1700000</v>
      </c>
      <c r="T16" s="33">
        <f t="shared" si="1"/>
        <v>0</v>
      </c>
      <c r="U16" s="33">
        <f t="shared" si="1"/>
        <v>0</v>
      </c>
    </row>
    <row r="17" spans="1:21" s="94" customFormat="1" ht="15.75">
      <c r="A17" s="111" t="s">
        <v>0</v>
      </c>
      <c r="B17" s="111"/>
      <c r="C17" s="111"/>
      <c r="D17" s="111"/>
      <c r="E17" s="111"/>
      <c r="F17" s="3"/>
      <c r="G17" s="3"/>
      <c r="H17" s="27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</row>
    <row r="18" spans="1:21" ht="15.75">
      <c r="A18" s="234" t="s">
        <v>23</v>
      </c>
      <c r="B18" s="235"/>
      <c r="C18" s="235"/>
      <c r="D18" s="235"/>
      <c r="E18" s="236"/>
      <c r="F18" s="22">
        <v>210</v>
      </c>
      <c r="G18" s="22"/>
      <c r="H18" s="33">
        <f>H19+H20+H21</f>
        <v>0</v>
      </c>
      <c r="I18" s="60">
        <f>I19+I20+I21</f>
        <v>0</v>
      </c>
      <c r="J18" s="60">
        <f aca="true" t="shared" si="2" ref="J18:U18">J19+J20+J21</f>
        <v>0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60">
        <f t="shared" si="2"/>
        <v>0</v>
      </c>
      <c r="R18" s="60">
        <f t="shared" si="2"/>
        <v>0</v>
      </c>
      <c r="S18" s="60">
        <f t="shared" si="2"/>
        <v>0</v>
      </c>
      <c r="T18" s="60">
        <f t="shared" si="2"/>
        <v>0</v>
      </c>
      <c r="U18" s="60">
        <f t="shared" si="2"/>
        <v>0</v>
      </c>
    </row>
    <row r="19" spans="1:21" ht="15.75">
      <c r="A19" s="168" t="s">
        <v>70</v>
      </c>
      <c r="B19" s="168"/>
      <c r="C19" s="168"/>
      <c r="D19" s="168"/>
      <c r="E19" s="168"/>
      <c r="F19" s="24">
        <v>211</v>
      </c>
      <c r="G19" s="24">
        <v>211</v>
      </c>
      <c r="H19" s="34">
        <f>SUM(I19:U19)</f>
        <v>0</v>
      </c>
      <c r="I19" s="62"/>
      <c r="J19" s="25"/>
      <c r="K19" s="25"/>
      <c r="L19" s="25"/>
      <c r="M19" s="25"/>
      <c r="N19" s="25"/>
      <c r="O19" s="25"/>
      <c r="P19" s="25"/>
      <c r="Q19" s="59"/>
      <c r="R19" s="26"/>
      <c r="S19" s="26"/>
      <c r="T19" s="26"/>
      <c r="U19" s="26"/>
    </row>
    <row r="20" spans="1:21" ht="15.75">
      <c r="A20" s="168" t="s">
        <v>71</v>
      </c>
      <c r="B20" s="168"/>
      <c r="C20" s="168"/>
      <c r="D20" s="168"/>
      <c r="E20" s="168"/>
      <c r="F20" s="24">
        <v>212</v>
      </c>
      <c r="G20" s="24">
        <v>212</v>
      </c>
      <c r="H20" s="34">
        <f>SUM(I20:U20)</f>
        <v>0</v>
      </c>
      <c r="I20" s="62"/>
      <c r="J20" s="25"/>
      <c r="K20" s="25"/>
      <c r="L20" s="25"/>
      <c r="M20" s="25"/>
      <c r="N20" s="25"/>
      <c r="O20" s="25"/>
      <c r="P20" s="25"/>
      <c r="Q20" s="59"/>
      <c r="R20" s="26"/>
      <c r="S20" s="26"/>
      <c r="T20" s="26"/>
      <c r="U20" s="26"/>
    </row>
    <row r="21" spans="1:21" ht="15.75">
      <c r="A21" s="168" t="s">
        <v>72</v>
      </c>
      <c r="B21" s="168"/>
      <c r="C21" s="168"/>
      <c r="D21" s="168"/>
      <c r="E21" s="168"/>
      <c r="F21" s="24">
        <v>213</v>
      </c>
      <c r="G21" s="24">
        <v>213</v>
      </c>
      <c r="H21" s="34">
        <f>SUM(I21:U21)</f>
        <v>0</v>
      </c>
      <c r="I21" s="62"/>
      <c r="J21" s="25"/>
      <c r="K21" s="25"/>
      <c r="L21" s="25"/>
      <c r="M21" s="25"/>
      <c r="N21" s="25"/>
      <c r="O21" s="25"/>
      <c r="P21" s="25"/>
      <c r="Q21" s="59"/>
      <c r="R21" s="26"/>
      <c r="S21" s="26"/>
      <c r="T21" s="26"/>
      <c r="U21" s="26"/>
    </row>
    <row r="22" spans="1:21" s="95" customFormat="1" ht="15.75">
      <c r="A22" s="240" t="s">
        <v>53</v>
      </c>
      <c r="B22" s="240"/>
      <c r="C22" s="240"/>
      <c r="D22" s="240"/>
      <c r="E22" s="240"/>
      <c r="F22" s="22">
        <v>220</v>
      </c>
      <c r="G22" s="22"/>
      <c r="H22" s="33">
        <f>H24+H31</f>
        <v>0</v>
      </c>
      <c r="I22" s="33">
        <f aca="true" t="shared" si="3" ref="I22:U22">I24+I31</f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</row>
    <row r="23" spans="1:21" ht="15.75">
      <c r="A23" s="111" t="s">
        <v>2</v>
      </c>
      <c r="B23" s="111"/>
      <c r="C23" s="111"/>
      <c r="D23" s="111"/>
      <c r="E23" s="111"/>
      <c r="F23" s="3"/>
      <c r="G23" s="3"/>
      <c r="H23" s="27"/>
      <c r="I23" s="63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</row>
    <row r="24" spans="1:21" ht="15.75">
      <c r="A24" s="229" t="s">
        <v>69</v>
      </c>
      <c r="B24" s="226"/>
      <c r="C24" s="226"/>
      <c r="D24" s="226"/>
      <c r="E24" s="230"/>
      <c r="F24" s="10">
        <v>230</v>
      </c>
      <c r="G24" s="10"/>
      <c r="H24" s="33">
        <f>H25+H26+H27+H28+H29+H30</f>
        <v>0</v>
      </c>
      <c r="I24" s="33">
        <f aca="true" t="shared" si="4" ref="I24:U24">I25+I26+I27+I28+I29+I30</f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</row>
    <row r="25" spans="1:21" ht="15.75">
      <c r="A25" s="231" t="s">
        <v>73</v>
      </c>
      <c r="B25" s="232"/>
      <c r="C25" s="232"/>
      <c r="D25" s="232"/>
      <c r="E25" s="233"/>
      <c r="F25" s="24">
        <v>231</v>
      </c>
      <c r="G25" s="24">
        <v>851</v>
      </c>
      <c r="H25" s="34">
        <f>SUM(I25:U25)</f>
        <v>0</v>
      </c>
      <c r="I25" s="64"/>
      <c r="J25" s="29"/>
      <c r="K25" s="29"/>
      <c r="L25" s="29"/>
      <c r="M25" s="29"/>
      <c r="N25" s="29"/>
      <c r="O25" s="29"/>
      <c r="P25" s="29"/>
      <c r="Q25" s="59"/>
      <c r="R25" s="26"/>
      <c r="S25" s="26"/>
      <c r="T25" s="26"/>
      <c r="U25" s="26"/>
    </row>
    <row r="26" spans="1:21" ht="15.75">
      <c r="A26" s="231" t="s">
        <v>74</v>
      </c>
      <c r="B26" s="232"/>
      <c r="C26" s="232"/>
      <c r="D26" s="232"/>
      <c r="E26" s="233"/>
      <c r="F26" s="24">
        <v>232</v>
      </c>
      <c r="G26" s="24">
        <v>852</v>
      </c>
      <c r="H26" s="34">
        <f aca="true" t="shared" si="5" ref="H26:H31">SUM(I26:U26)</f>
        <v>0</v>
      </c>
      <c r="I26" s="64"/>
      <c r="J26" s="29"/>
      <c r="K26" s="29"/>
      <c r="L26" s="29"/>
      <c r="M26" s="29"/>
      <c r="N26" s="29"/>
      <c r="O26" s="29"/>
      <c r="P26" s="29"/>
      <c r="Q26" s="59"/>
      <c r="R26" s="26"/>
      <c r="S26" s="26"/>
      <c r="T26" s="26"/>
      <c r="U26" s="26"/>
    </row>
    <row r="27" spans="1:21" ht="15.75">
      <c r="A27" s="231" t="s">
        <v>75</v>
      </c>
      <c r="B27" s="232"/>
      <c r="C27" s="232"/>
      <c r="D27" s="232"/>
      <c r="E27" s="233"/>
      <c r="F27" s="24">
        <v>233</v>
      </c>
      <c r="G27" s="24">
        <v>851</v>
      </c>
      <c r="H27" s="34">
        <f t="shared" si="5"/>
        <v>0</v>
      </c>
      <c r="I27" s="64"/>
      <c r="J27" s="29"/>
      <c r="K27" s="29"/>
      <c r="L27" s="29"/>
      <c r="M27" s="29"/>
      <c r="N27" s="29"/>
      <c r="O27" s="29"/>
      <c r="P27" s="29"/>
      <c r="Q27" s="59"/>
      <c r="R27" s="26"/>
      <c r="S27" s="26"/>
      <c r="T27" s="26"/>
      <c r="U27" s="26"/>
    </row>
    <row r="28" spans="1:21" ht="18.75" customHeight="1">
      <c r="A28" s="231" t="s">
        <v>76</v>
      </c>
      <c r="B28" s="232"/>
      <c r="C28" s="232"/>
      <c r="D28" s="232"/>
      <c r="E28" s="233"/>
      <c r="F28" s="24">
        <v>234</v>
      </c>
      <c r="G28" s="24">
        <v>853</v>
      </c>
      <c r="H28" s="34">
        <f t="shared" si="5"/>
        <v>0</v>
      </c>
      <c r="I28" s="64"/>
      <c r="J28" s="29"/>
      <c r="K28" s="29"/>
      <c r="L28" s="29"/>
      <c r="M28" s="29"/>
      <c r="N28" s="29"/>
      <c r="O28" s="29"/>
      <c r="P28" s="29"/>
      <c r="Q28" s="59"/>
      <c r="R28" s="26"/>
      <c r="S28" s="26"/>
      <c r="T28" s="26"/>
      <c r="U28" s="26"/>
    </row>
    <row r="29" spans="1:21" ht="32.25" customHeight="1">
      <c r="A29" s="231" t="s">
        <v>96</v>
      </c>
      <c r="B29" s="232"/>
      <c r="C29" s="232"/>
      <c r="D29" s="232"/>
      <c r="E29" s="233"/>
      <c r="F29" s="24">
        <v>235</v>
      </c>
      <c r="G29" s="24">
        <v>831</v>
      </c>
      <c r="H29" s="34">
        <f t="shared" si="5"/>
        <v>0</v>
      </c>
      <c r="I29" s="64"/>
      <c r="J29" s="29"/>
      <c r="K29" s="29"/>
      <c r="L29" s="29"/>
      <c r="M29" s="29"/>
      <c r="N29" s="29"/>
      <c r="O29" s="29"/>
      <c r="P29" s="29"/>
      <c r="Q29" s="59"/>
      <c r="R29" s="26"/>
      <c r="S29" s="26"/>
      <c r="T29" s="26"/>
      <c r="U29" s="26"/>
    </row>
    <row r="30" spans="1:21" ht="15.75">
      <c r="A30" s="231" t="s">
        <v>77</v>
      </c>
      <c r="B30" s="232"/>
      <c r="C30" s="232"/>
      <c r="D30" s="232"/>
      <c r="E30" s="233"/>
      <c r="F30" s="24">
        <v>236</v>
      </c>
      <c r="G30" s="24"/>
      <c r="H30" s="34">
        <f>SUM(I30:U30)</f>
        <v>0</v>
      </c>
      <c r="I30" s="64"/>
      <c r="J30" s="29"/>
      <c r="K30" s="29"/>
      <c r="L30" s="29"/>
      <c r="M30" s="29"/>
      <c r="N30" s="29"/>
      <c r="O30" s="29"/>
      <c r="P30" s="29"/>
      <c r="Q30" s="59"/>
      <c r="R30" s="26"/>
      <c r="S30" s="26"/>
      <c r="T30" s="26"/>
      <c r="U30" s="26"/>
    </row>
    <row r="31" spans="1:21" s="94" customFormat="1" ht="15.75" customHeight="1">
      <c r="A31" s="231" t="s">
        <v>25</v>
      </c>
      <c r="B31" s="232"/>
      <c r="C31" s="232"/>
      <c r="D31" s="232"/>
      <c r="E31" s="233"/>
      <c r="F31" s="24">
        <v>240</v>
      </c>
      <c r="G31" s="24"/>
      <c r="H31" s="34">
        <f t="shared" si="5"/>
        <v>0</v>
      </c>
      <c r="I31" s="64"/>
      <c r="J31" s="25"/>
      <c r="K31" s="25"/>
      <c r="L31" s="25"/>
      <c r="M31" s="25"/>
      <c r="N31" s="25"/>
      <c r="O31" s="25"/>
      <c r="P31" s="25"/>
      <c r="Q31" s="59"/>
      <c r="R31" s="26"/>
      <c r="S31" s="26"/>
      <c r="T31" s="26"/>
      <c r="U31" s="26"/>
    </row>
    <row r="32" spans="1:21" ht="15.75">
      <c r="A32" s="234" t="s">
        <v>24</v>
      </c>
      <c r="B32" s="235"/>
      <c r="C32" s="235"/>
      <c r="D32" s="235"/>
      <c r="E32" s="236"/>
      <c r="F32" s="22">
        <v>260</v>
      </c>
      <c r="G32" s="10" t="s">
        <v>52</v>
      </c>
      <c r="H32" s="33">
        <f>H34+H35</f>
        <v>3747150</v>
      </c>
      <c r="I32" s="33">
        <f aca="true" t="shared" si="6" ref="I32:U32">I34+I35</f>
        <v>1102000</v>
      </c>
      <c r="J32" s="33">
        <f t="shared" si="6"/>
        <v>500000</v>
      </c>
      <c r="K32" s="33">
        <f t="shared" si="6"/>
        <v>2300</v>
      </c>
      <c r="L32" s="33">
        <f t="shared" si="6"/>
        <v>50000</v>
      </c>
      <c r="M32" s="33">
        <f t="shared" si="6"/>
        <v>0</v>
      </c>
      <c r="N32" s="33">
        <f t="shared" si="6"/>
        <v>0</v>
      </c>
      <c r="O32" s="33">
        <f t="shared" si="6"/>
        <v>0</v>
      </c>
      <c r="P32" s="33">
        <f t="shared" si="6"/>
        <v>0</v>
      </c>
      <c r="Q32" s="33">
        <f t="shared" si="6"/>
        <v>392850</v>
      </c>
      <c r="R32" s="33">
        <f t="shared" si="6"/>
        <v>0</v>
      </c>
      <c r="S32" s="33">
        <f t="shared" si="6"/>
        <v>1700000</v>
      </c>
      <c r="T32" s="33">
        <f t="shared" si="6"/>
        <v>0</v>
      </c>
      <c r="U32" s="33">
        <f t="shared" si="6"/>
        <v>0</v>
      </c>
    </row>
    <row r="33" spans="1:21" ht="15.75">
      <c r="A33" s="254" t="s">
        <v>2</v>
      </c>
      <c r="B33" s="255"/>
      <c r="C33" s="255"/>
      <c r="D33" s="255"/>
      <c r="E33" s="256"/>
      <c r="F33" s="76"/>
      <c r="G33" s="70"/>
      <c r="H33" s="77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31.5" customHeight="1">
      <c r="A34" s="228" t="s">
        <v>97</v>
      </c>
      <c r="B34" s="228"/>
      <c r="C34" s="228"/>
      <c r="D34" s="228"/>
      <c r="E34" s="228"/>
      <c r="F34" s="70">
        <v>261</v>
      </c>
      <c r="G34" s="70">
        <v>243</v>
      </c>
      <c r="H34" s="71">
        <f>SUM(I34:U34)</f>
        <v>0</v>
      </c>
      <c r="I34" s="72"/>
      <c r="J34" s="73"/>
      <c r="K34" s="73"/>
      <c r="L34" s="73"/>
      <c r="M34" s="73"/>
      <c r="N34" s="73"/>
      <c r="O34" s="73"/>
      <c r="P34" s="73"/>
      <c r="Q34" s="74"/>
      <c r="R34" s="75"/>
      <c r="S34" s="75"/>
      <c r="T34" s="75"/>
      <c r="U34" s="75"/>
    </row>
    <row r="35" spans="1:21" ht="33.75" customHeight="1">
      <c r="A35" s="231" t="s">
        <v>98</v>
      </c>
      <c r="B35" s="232"/>
      <c r="C35" s="232"/>
      <c r="D35" s="232"/>
      <c r="E35" s="233"/>
      <c r="F35" s="24">
        <v>262</v>
      </c>
      <c r="G35" s="24">
        <v>244</v>
      </c>
      <c r="H35" s="93">
        <f>SUM(I35:U35)</f>
        <v>3747150</v>
      </c>
      <c r="I35" s="98">
        <v>1102000</v>
      </c>
      <c r="J35" s="98">
        <v>500000</v>
      </c>
      <c r="K35" s="98">
        <v>2300</v>
      </c>
      <c r="L35" s="98">
        <v>50000</v>
      </c>
      <c r="M35" s="98"/>
      <c r="N35" s="98"/>
      <c r="O35" s="98"/>
      <c r="P35" s="98"/>
      <c r="Q35" s="98">
        <v>392850</v>
      </c>
      <c r="R35" s="98"/>
      <c r="S35" s="98">
        <v>1700000</v>
      </c>
      <c r="T35" s="98"/>
      <c r="U35" s="98"/>
    </row>
    <row r="36" spans="1:21" ht="15.75">
      <c r="A36" s="240" t="s">
        <v>57</v>
      </c>
      <c r="B36" s="240"/>
      <c r="C36" s="240"/>
      <c r="D36" s="240"/>
      <c r="E36" s="240"/>
      <c r="F36" s="22">
        <v>300</v>
      </c>
      <c r="G36" s="22" t="s">
        <v>52</v>
      </c>
      <c r="H36" s="33">
        <f>H37+H38</f>
        <v>0</v>
      </c>
      <c r="I36" s="33">
        <f aca="true" t="shared" si="7" ref="I36:U36">I37+I38</f>
        <v>0</v>
      </c>
      <c r="J36" s="33">
        <f t="shared" si="7"/>
        <v>0</v>
      </c>
      <c r="K36" s="33">
        <f t="shared" si="7"/>
        <v>0</v>
      </c>
      <c r="L36" s="33">
        <f t="shared" si="7"/>
        <v>0</v>
      </c>
      <c r="M36" s="33">
        <f t="shared" si="7"/>
        <v>0</v>
      </c>
      <c r="N36" s="33">
        <f t="shared" si="7"/>
        <v>0</v>
      </c>
      <c r="O36" s="33">
        <f t="shared" si="7"/>
        <v>0</v>
      </c>
      <c r="P36" s="33">
        <f t="shared" si="7"/>
        <v>0</v>
      </c>
      <c r="Q36" s="33">
        <f t="shared" si="7"/>
        <v>0</v>
      </c>
      <c r="R36" s="33">
        <f t="shared" si="7"/>
        <v>0</v>
      </c>
      <c r="S36" s="33">
        <f t="shared" si="7"/>
        <v>0</v>
      </c>
      <c r="T36" s="33">
        <f t="shared" si="7"/>
        <v>0</v>
      </c>
      <c r="U36" s="33">
        <f t="shared" si="7"/>
        <v>0</v>
      </c>
    </row>
    <row r="37" spans="1:21" ht="15.75">
      <c r="A37" s="229" t="s">
        <v>54</v>
      </c>
      <c r="B37" s="226"/>
      <c r="C37" s="226"/>
      <c r="D37" s="226"/>
      <c r="E37" s="230"/>
      <c r="F37" s="10">
        <v>310</v>
      </c>
      <c r="G37" s="22"/>
      <c r="H37" s="31">
        <f>SUM(I37:U37)</f>
        <v>0</v>
      </c>
      <c r="I37" s="88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5.75">
      <c r="A38" s="229" t="s">
        <v>4</v>
      </c>
      <c r="B38" s="226"/>
      <c r="C38" s="226"/>
      <c r="D38" s="226"/>
      <c r="E38" s="230"/>
      <c r="F38" s="10">
        <v>320</v>
      </c>
      <c r="G38" s="22"/>
      <c r="H38" s="31">
        <f>SUM(I38:U38)</f>
        <v>0</v>
      </c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5.75">
      <c r="A39" s="240" t="s">
        <v>58</v>
      </c>
      <c r="B39" s="240"/>
      <c r="C39" s="240"/>
      <c r="D39" s="240"/>
      <c r="E39" s="240"/>
      <c r="F39" s="22">
        <v>400</v>
      </c>
      <c r="G39" s="22" t="s">
        <v>52</v>
      </c>
      <c r="H39" s="33">
        <f>H40+H41</f>
        <v>0</v>
      </c>
      <c r="I39" s="33">
        <f aca="true" t="shared" si="8" ref="I39:U39">I40+I41</f>
        <v>0</v>
      </c>
      <c r="J39" s="33">
        <f t="shared" si="8"/>
        <v>0</v>
      </c>
      <c r="K39" s="33">
        <f t="shared" si="8"/>
        <v>0</v>
      </c>
      <c r="L39" s="33">
        <f t="shared" si="8"/>
        <v>0</v>
      </c>
      <c r="M39" s="33">
        <f t="shared" si="8"/>
        <v>0</v>
      </c>
      <c r="N39" s="33">
        <f t="shared" si="8"/>
        <v>0</v>
      </c>
      <c r="O39" s="33">
        <f t="shared" si="8"/>
        <v>0</v>
      </c>
      <c r="P39" s="33">
        <f t="shared" si="8"/>
        <v>0</v>
      </c>
      <c r="Q39" s="33">
        <f t="shared" si="8"/>
        <v>0</v>
      </c>
      <c r="R39" s="33">
        <f t="shared" si="8"/>
        <v>0</v>
      </c>
      <c r="S39" s="33">
        <f t="shared" si="8"/>
        <v>0</v>
      </c>
      <c r="T39" s="33">
        <f t="shared" si="8"/>
        <v>0</v>
      </c>
      <c r="U39" s="33">
        <f t="shared" si="8"/>
        <v>0</v>
      </c>
    </row>
    <row r="40" spans="1:21" ht="15.75">
      <c r="A40" s="229" t="s">
        <v>55</v>
      </c>
      <c r="B40" s="226"/>
      <c r="C40" s="226"/>
      <c r="D40" s="226"/>
      <c r="E40" s="230"/>
      <c r="F40" s="10">
        <v>410</v>
      </c>
      <c r="G40" s="22"/>
      <c r="H40" s="31">
        <f>SUM(I40:U40)</f>
        <v>0</v>
      </c>
      <c r="I40" s="9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.75">
      <c r="A41" s="229" t="s">
        <v>56</v>
      </c>
      <c r="B41" s="226"/>
      <c r="C41" s="226"/>
      <c r="D41" s="226"/>
      <c r="E41" s="230"/>
      <c r="F41" s="10">
        <v>420</v>
      </c>
      <c r="G41" s="22"/>
      <c r="H41" s="31">
        <f>SUM(I41:U41)</f>
        <v>0</v>
      </c>
      <c r="I41" s="9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5.75">
      <c r="A42" s="234" t="s">
        <v>26</v>
      </c>
      <c r="B42" s="235"/>
      <c r="C42" s="235"/>
      <c r="D42" s="235"/>
      <c r="E42" s="236"/>
      <c r="F42" s="22">
        <v>500</v>
      </c>
      <c r="G42" s="22" t="s">
        <v>52</v>
      </c>
      <c r="H42" s="33">
        <f>SUM(I42:U42)</f>
        <v>0</v>
      </c>
      <c r="I42" s="61"/>
      <c r="J42" s="23"/>
      <c r="K42" s="23"/>
      <c r="L42" s="23"/>
      <c r="M42" s="23"/>
      <c r="N42" s="23"/>
      <c r="O42" s="23"/>
      <c r="P42" s="23"/>
      <c r="Q42" s="59"/>
      <c r="R42" s="12"/>
      <c r="S42" s="26"/>
      <c r="T42" s="12"/>
      <c r="U42" s="12"/>
    </row>
    <row r="43" spans="1:21" ht="15.75">
      <c r="A43" s="234" t="s">
        <v>27</v>
      </c>
      <c r="B43" s="235"/>
      <c r="C43" s="235"/>
      <c r="D43" s="235"/>
      <c r="E43" s="236"/>
      <c r="F43" s="22">
        <v>600</v>
      </c>
      <c r="G43" s="22" t="s">
        <v>52</v>
      </c>
      <c r="H43" s="33"/>
      <c r="I43" s="23"/>
      <c r="J43" s="23"/>
      <c r="K43" s="23"/>
      <c r="L43" s="23"/>
      <c r="M43" s="23"/>
      <c r="N43" s="23"/>
      <c r="O43" s="23"/>
      <c r="P43" s="23"/>
      <c r="Q43" s="12"/>
      <c r="R43" s="12"/>
      <c r="S43" s="12"/>
      <c r="T43" s="12"/>
      <c r="U43" s="12"/>
    </row>
    <row r="44" ht="12.75" customHeight="1"/>
    <row r="45" ht="15.75">
      <c r="A45" s="13" t="s">
        <v>28</v>
      </c>
    </row>
    <row r="46" spans="1:7" ht="15.75">
      <c r="A46" s="245" t="s">
        <v>29</v>
      </c>
      <c r="B46" s="246"/>
      <c r="C46" s="246"/>
      <c r="D46" s="246"/>
      <c r="E46" s="247"/>
      <c r="F46" s="37"/>
      <c r="G46" s="38"/>
    </row>
    <row r="49" spans="1:21" ht="15.75">
      <c r="A49" s="249" t="s">
        <v>5</v>
      </c>
      <c r="B49" s="249"/>
      <c r="C49" s="249"/>
      <c r="D49" s="249"/>
      <c r="E49" s="249"/>
      <c r="F49" s="249"/>
      <c r="G49" s="249"/>
      <c r="H49" s="252"/>
      <c r="I49" s="252"/>
      <c r="J49" s="39"/>
      <c r="K49" s="39"/>
      <c r="L49" s="248"/>
      <c r="M49" s="248"/>
      <c r="N49" s="248"/>
      <c r="O49" s="248"/>
      <c r="P49" s="248"/>
      <c r="Q49" s="248"/>
      <c r="R49" s="248"/>
      <c r="S49" s="248"/>
      <c r="T49" s="248"/>
      <c r="U49" s="248"/>
    </row>
    <row r="50" spans="1:21" ht="15.75">
      <c r="A50" s="249"/>
      <c r="B50" s="249"/>
      <c r="C50" s="249"/>
      <c r="D50" s="249"/>
      <c r="E50" s="249"/>
      <c r="F50" s="249"/>
      <c r="G50" s="249"/>
      <c r="H50" s="250" t="s">
        <v>6</v>
      </c>
      <c r="I50" s="250"/>
      <c r="J50" s="4"/>
      <c r="K50" s="4"/>
      <c r="L50" s="251" t="s">
        <v>7</v>
      </c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ht="15.75">
      <c r="A51" s="249" t="s">
        <v>79</v>
      </c>
      <c r="B51" s="249"/>
      <c r="C51" s="249"/>
      <c r="D51" s="249"/>
      <c r="E51" s="249"/>
      <c r="F51" s="249"/>
      <c r="G51" s="249"/>
      <c r="H51" s="252"/>
      <c r="I51" s="252"/>
      <c r="J51" s="39"/>
      <c r="K51" s="39"/>
      <c r="L51" s="248" t="s">
        <v>80</v>
      </c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1" ht="15.75">
      <c r="A52" s="249"/>
      <c r="B52" s="249"/>
      <c r="C52" s="249"/>
      <c r="D52" s="249"/>
      <c r="E52" s="249"/>
      <c r="F52" s="249"/>
      <c r="G52" s="249"/>
      <c r="H52" s="250" t="s">
        <v>6</v>
      </c>
      <c r="I52" s="250"/>
      <c r="J52" s="4"/>
      <c r="K52" s="4"/>
      <c r="L52" s="251" t="s">
        <v>7</v>
      </c>
      <c r="M52" s="251"/>
      <c r="N52" s="251"/>
      <c r="O52" s="251"/>
      <c r="P52" s="251"/>
      <c r="Q52" s="251"/>
      <c r="R52" s="251"/>
      <c r="S52" s="251"/>
      <c r="T52" s="251"/>
      <c r="U52" s="251"/>
    </row>
    <row r="53" spans="1:21" ht="15.75">
      <c r="A53" s="249" t="s">
        <v>8</v>
      </c>
      <c r="B53" s="249"/>
      <c r="C53" s="249"/>
      <c r="D53" s="249"/>
      <c r="E53" s="249"/>
      <c r="F53" s="249"/>
      <c r="G53" s="249"/>
      <c r="H53" s="252"/>
      <c r="I53" s="252"/>
      <c r="J53" s="39"/>
      <c r="K53" s="39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1:21" ht="15.75">
      <c r="A54" s="249"/>
      <c r="B54" s="249"/>
      <c r="C54" s="249"/>
      <c r="D54" s="249"/>
      <c r="E54" s="249"/>
      <c r="F54" s="249"/>
      <c r="G54" s="249"/>
      <c r="H54" s="250" t="s">
        <v>6</v>
      </c>
      <c r="I54" s="250"/>
      <c r="J54" s="4"/>
      <c r="K54" s="4"/>
      <c r="L54" s="251" t="s">
        <v>7</v>
      </c>
      <c r="M54" s="251"/>
      <c r="N54" s="251"/>
      <c r="O54" s="251"/>
      <c r="P54" s="251"/>
      <c r="Q54" s="251"/>
      <c r="R54" s="251"/>
      <c r="S54" s="251"/>
      <c r="T54" s="251"/>
      <c r="U54" s="251"/>
    </row>
    <row r="55" spans="1:2" ht="15.75">
      <c r="A55" s="253"/>
      <c r="B55" s="253"/>
    </row>
    <row r="56" ht="15.75">
      <c r="A56" s="5" t="s">
        <v>9</v>
      </c>
    </row>
    <row r="70" spans="10:11" ht="15.75">
      <c r="J70" s="40"/>
      <c r="K70" s="40"/>
    </row>
  </sheetData>
  <sheetProtection password="CC65" sheet="1" formatCells="0" formatColumns="0"/>
  <mergeCells count="79">
    <mergeCell ref="H2:U2"/>
    <mergeCell ref="J3:N3"/>
    <mergeCell ref="P3:P5"/>
    <mergeCell ref="A17:E17"/>
    <mergeCell ref="T4:T5"/>
    <mergeCell ref="A13:E13"/>
    <mergeCell ref="A6:E6"/>
    <mergeCell ref="A7:E7"/>
    <mergeCell ref="A8:E8"/>
    <mergeCell ref="Q4:Q5"/>
    <mergeCell ref="R4:R5"/>
    <mergeCell ref="H3:H5"/>
    <mergeCell ref="K4:K5"/>
    <mergeCell ref="A36:E36"/>
    <mergeCell ref="A37:E37"/>
    <mergeCell ref="A38:E38"/>
    <mergeCell ref="A29:E29"/>
    <mergeCell ref="N4:N5"/>
    <mergeCell ref="F2:F5"/>
    <mergeCell ref="A2:E5"/>
    <mergeCell ref="H51:I51"/>
    <mergeCell ref="L51:U51"/>
    <mergeCell ref="A41:E41"/>
    <mergeCell ref="A18:E18"/>
    <mergeCell ref="A25:E25"/>
    <mergeCell ref="A1:U1"/>
    <mergeCell ref="S4:S5"/>
    <mergeCell ref="U4:U5"/>
    <mergeCell ref="O3:O5"/>
    <mergeCell ref="L4:L5"/>
    <mergeCell ref="H50:I50"/>
    <mergeCell ref="L50:U50"/>
    <mergeCell ref="L49:U49"/>
    <mergeCell ref="A10:E10"/>
    <mergeCell ref="M4:M5"/>
    <mergeCell ref="A9:E9"/>
    <mergeCell ref="A14:E14"/>
    <mergeCell ref="A40:E40"/>
    <mergeCell ref="G2:G5"/>
    <mergeCell ref="Q3:U3"/>
    <mergeCell ref="A55:B55"/>
    <mergeCell ref="A53:G53"/>
    <mergeCell ref="H53:I53"/>
    <mergeCell ref="A52:G52"/>
    <mergeCell ref="H52:I52"/>
    <mergeCell ref="A33:E33"/>
    <mergeCell ref="A35:E35"/>
    <mergeCell ref="A39:E39"/>
    <mergeCell ref="A51:G51"/>
    <mergeCell ref="A50:G50"/>
    <mergeCell ref="A42:E42"/>
    <mergeCell ref="A43:E43"/>
    <mergeCell ref="A46:E46"/>
    <mergeCell ref="L53:U53"/>
    <mergeCell ref="A54:G54"/>
    <mergeCell ref="H54:I54"/>
    <mergeCell ref="L54:U54"/>
    <mergeCell ref="H49:I49"/>
    <mergeCell ref="A49:G49"/>
    <mergeCell ref="L52:U52"/>
    <mergeCell ref="J4:J5"/>
    <mergeCell ref="A11:E11"/>
    <mergeCell ref="A28:E28"/>
    <mergeCell ref="A12:E12"/>
    <mergeCell ref="A22:E22"/>
    <mergeCell ref="A26:E26"/>
    <mergeCell ref="A27:E27"/>
    <mergeCell ref="A19:E19"/>
    <mergeCell ref="A23:E23"/>
    <mergeCell ref="A21:E21"/>
    <mergeCell ref="A34:E34"/>
    <mergeCell ref="A24:E24"/>
    <mergeCell ref="A30:E30"/>
    <mergeCell ref="A31:E31"/>
    <mergeCell ref="A32:E32"/>
    <mergeCell ref="I3:I5"/>
    <mergeCell ref="A20:E20"/>
    <mergeCell ref="A16:E16"/>
    <mergeCell ref="A15:E15"/>
  </mergeCells>
  <printOptions/>
  <pageMargins left="0.2755905511811024" right="0.15748031496062992" top="0.1968503937007874" bottom="0.2362204724409449" header="0.1968503937007874" footer="0.1968503937007874"/>
  <pageSetup fitToHeight="8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85" zoomScaleNormal="85" zoomScaleSheetLayoutView="85" zoomScalePageLayoutView="0" workbookViewId="0" topLeftCell="F20">
      <selection activeCell="I35" sqref="I35:U35"/>
    </sheetView>
  </sheetViews>
  <sheetFormatPr defaultColWidth="9.00390625" defaultRowHeight="12.75"/>
  <cols>
    <col min="1" max="1" width="10.75390625" style="13" customWidth="1"/>
    <col min="2" max="2" width="9.375" style="13" customWidth="1"/>
    <col min="3" max="3" width="9.125" style="13" customWidth="1"/>
    <col min="4" max="4" width="30.75390625" style="13" customWidth="1"/>
    <col min="5" max="5" width="19.25390625" style="13" customWidth="1"/>
    <col min="6" max="6" width="9.625" style="35" customWidth="1"/>
    <col min="7" max="7" width="9.75390625" style="13" customWidth="1"/>
    <col min="8" max="8" width="18.625" style="36" customWidth="1"/>
    <col min="9" max="9" width="17.375" style="13" customWidth="1"/>
    <col min="10" max="11" width="14.375" style="13" customWidth="1"/>
    <col min="12" max="13" width="13.75390625" style="13" customWidth="1"/>
    <col min="14" max="14" width="14.625" style="13" customWidth="1"/>
    <col min="15" max="15" width="8.00390625" style="13" customWidth="1"/>
    <col min="16" max="16" width="7.75390625" style="13" customWidth="1"/>
    <col min="17" max="17" width="14.375" style="13" customWidth="1"/>
    <col min="18" max="18" width="14.25390625" style="13" customWidth="1"/>
    <col min="19" max="19" width="14.625" style="13" customWidth="1"/>
    <col min="20" max="20" width="13.75390625" style="13" customWidth="1"/>
    <col min="21" max="21" width="7.875" style="13" customWidth="1"/>
    <col min="22" max="16384" width="9.125" style="78" customWidth="1"/>
  </cols>
  <sheetData>
    <row r="1" spans="1:21" s="94" customFormat="1" ht="15.75" customHeight="1">
      <c r="A1" s="259" t="s">
        <v>106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94" customFormat="1" ht="15.75">
      <c r="A2" s="265" t="s">
        <v>1</v>
      </c>
      <c r="B2" s="265"/>
      <c r="C2" s="265"/>
      <c r="D2" s="265"/>
      <c r="E2" s="265"/>
      <c r="F2" s="265" t="s">
        <v>11</v>
      </c>
      <c r="G2" s="237" t="s">
        <v>12</v>
      </c>
      <c r="H2" s="266" t="s">
        <v>13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177"/>
    </row>
    <row r="3" spans="1:21" s="94" customFormat="1" ht="102" customHeight="1">
      <c r="A3" s="265"/>
      <c r="B3" s="265"/>
      <c r="C3" s="265"/>
      <c r="D3" s="265"/>
      <c r="E3" s="265"/>
      <c r="F3" s="265"/>
      <c r="G3" s="238"/>
      <c r="H3" s="262" t="s">
        <v>3</v>
      </c>
      <c r="I3" s="237" t="s">
        <v>62</v>
      </c>
      <c r="J3" s="268" t="s">
        <v>59</v>
      </c>
      <c r="K3" s="269"/>
      <c r="L3" s="269"/>
      <c r="M3" s="269"/>
      <c r="N3" s="270"/>
      <c r="O3" s="237" t="s">
        <v>61</v>
      </c>
      <c r="P3" s="237" t="s">
        <v>78</v>
      </c>
      <c r="Q3" s="257" t="s">
        <v>10</v>
      </c>
      <c r="R3" s="248"/>
      <c r="S3" s="248"/>
      <c r="T3" s="248"/>
      <c r="U3" s="258"/>
    </row>
    <row r="4" spans="1:21" ht="15.75" customHeight="1">
      <c r="A4" s="265"/>
      <c r="B4" s="265"/>
      <c r="C4" s="265"/>
      <c r="D4" s="265"/>
      <c r="E4" s="265"/>
      <c r="F4" s="265"/>
      <c r="G4" s="238"/>
      <c r="H4" s="263"/>
      <c r="I4" s="238"/>
      <c r="J4" s="241" t="s">
        <v>102</v>
      </c>
      <c r="K4" s="241" t="s">
        <v>68</v>
      </c>
      <c r="L4" s="241" t="s">
        <v>103</v>
      </c>
      <c r="M4" s="241" t="s">
        <v>104</v>
      </c>
      <c r="N4" s="241" t="s">
        <v>60</v>
      </c>
      <c r="O4" s="238"/>
      <c r="P4" s="238"/>
      <c r="Q4" s="260" t="s">
        <v>63</v>
      </c>
      <c r="R4" s="260" t="s">
        <v>64</v>
      </c>
      <c r="S4" s="260" t="s">
        <v>65</v>
      </c>
      <c r="T4" s="260" t="s">
        <v>66</v>
      </c>
      <c r="U4" s="260" t="s">
        <v>67</v>
      </c>
    </row>
    <row r="5" spans="1:21" s="94" customFormat="1" ht="348.75" customHeight="1">
      <c r="A5" s="265"/>
      <c r="B5" s="265"/>
      <c r="C5" s="265"/>
      <c r="D5" s="265"/>
      <c r="E5" s="265"/>
      <c r="F5" s="265"/>
      <c r="G5" s="239"/>
      <c r="H5" s="264"/>
      <c r="I5" s="239"/>
      <c r="J5" s="242"/>
      <c r="K5" s="242"/>
      <c r="L5" s="242"/>
      <c r="M5" s="242"/>
      <c r="N5" s="242"/>
      <c r="O5" s="238"/>
      <c r="P5" s="238"/>
      <c r="Q5" s="261"/>
      <c r="R5" s="261"/>
      <c r="S5" s="261"/>
      <c r="T5" s="261"/>
      <c r="U5" s="261"/>
    </row>
    <row r="6" spans="1:21" s="94" customFormat="1" ht="15.75">
      <c r="A6" s="271">
        <v>1</v>
      </c>
      <c r="B6" s="272"/>
      <c r="C6" s="272"/>
      <c r="D6" s="272"/>
      <c r="E6" s="273"/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/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</row>
    <row r="7" spans="1:21" s="94" customFormat="1" ht="15.75">
      <c r="A7" s="240" t="s">
        <v>14</v>
      </c>
      <c r="B7" s="240"/>
      <c r="C7" s="240"/>
      <c r="D7" s="240"/>
      <c r="E7" s="240"/>
      <c r="F7" s="22">
        <v>100</v>
      </c>
      <c r="G7" s="22" t="s">
        <v>52</v>
      </c>
      <c r="H7" s="33">
        <f>H9+H10+H11+H12+H13+H14+H15</f>
        <v>0</v>
      </c>
      <c r="I7" s="33">
        <f>I10</f>
        <v>0</v>
      </c>
      <c r="J7" s="33">
        <f aca="true" t="shared" si="0" ref="J7:O7">J13</f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>P10</f>
        <v>0</v>
      </c>
      <c r="Q7" s="33">
        <f>Q10</f>
        <v>0</v>
      </c>
      <c r="R7" s="33">
        <f>R9+R15</f>
        <v>0</v>
      </c>
      <c r="S7" s="33">
        <f>S14</f>
        <v>0</v>
      </c>
      <c r="T7" s="33">
        <f>T11+T12+T14</f>
        <v>0</v>
      </c>
      <c r="U7" s="33">
        <f>U10</f>
        <v>0</v>
      </c>
    </row>
    <row r="8" spans="1:21" s="94" customFormat="1" ht="15.75">
      <c r="A8" s="111" t="s">
        <v>0</v>
      </c>
      <c r="B8" s="111"/>
      <c r="C8" s="111"/>
      <c r="D8" s="111"/>
      <c r="E8" s="111"/>
      <c r="F8" s="3"/>
      <c r="G8" s="3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s="94" customFormat="1" ht="15.75">
      <c r="A9" s="216" t="s">
        <v>15</v>
      </c>
      <c r="B9" s="216"/>
      <c r="C9" s="216"/>
      <c r="D9" s="216"/>
      <c r="E9" s="216"/>
      <c r="F9" s="10">
        <v>110</v>
      </c>
      <c r="G9" s="10">
        <v>120</v>
      </c>
      <c r="H9" s="33">
        <f>R9</f>
        <v>0</v>
      </c>
      <c r="I9" s="30" t="s">
        <v>52</v>
      </c>
      <c r="J9" s="30" t="s">
        <v>52</v>
      </c>
      <c r="K9" s="30" t="s">
        <v>52</v>
      </c>
      <c r="L9" s="30" t="s">
        <v>52</v>
      </c>
      <c r="M9" s="30"/>
      <c r="N9" s="30" t="s">
        <v>52</v>
      </c>
      <c r="O9" s="30" t="s">
        <v>52</v>
      </c>
      <c r="P9" s="30" t="s">
        <v>52</v>
      </c>
      <c r="Q9" s="30" t="s">
        <v>52</v>
      </c>
      <c r="R9" s="59"/>
      <c r="S9" s="30" t="s">
        <v>52</v>
      </c>
      <c r="T9" s="30" t="s">
        <v>52</v>
      </c>
      <c r="U9" s="30" t="s">
        <v>52</v>
      </c>
    </row>
    <row r="10" spans="1:21" s="94" customFormat="1" ht="15.75">
      <c r="A10" s="216" t="s">
        <v>16</v>
      </c>
      <c r="B10" s="216"/>
      <c r="C10" s="216"/>
      <c r="D10" s="216"/>
      <c r="E10" s="216"/>
      <c r="F10" s="10">
        <v>120</v>
      </c>
      <c r="G10" s="10">
        <v>130</v>
      </c>
      <c r="H10" s="33">
        <f>Q10+I10+P10+U10</f>
        <v>0</v>
      </c>
      <c r="I10" s="59"/>
      <c r="J10" s="30" t="s">
        <v>52</v>
      </c>
      <c r="K10" s="30" t="s">
        <v>52</v>
      </c>
      <c r="L10" s="30" t="s">
        <v>52</v>
      </c>
      <c r="M10" s="30"/>
      <c r="N10" s="30" t="s">
        <v>52</v>
      </c>
      <c r="O10" s="30" t="s">
        <v>52</v>
      </c>
      <c r="P10" s="30"/>
      <c r="Q10" s="59"/>
      <c r="R10" s="30" t="s">
        <v>52</v>
      </c>
      <c r="S10" s="30" t="s">
        <v>52</v>
      </c>
      <c r="T10" s="30" t="s">
        <v>52</v>
      </c>
      <c r="U10" s="30"/>
    </row>
    <row r="11" spans="1:21" s="94" customFormat="1" ht="15.75">
      <c r="A11" s="216" t="s">
        <v>17</v>
      </c>
      <c r="B11" s="216"/>
      <c r="C11" s="216"/>
      <c r="D11" s="216"/>
      <c r="E11" s="216"/>
      <c r="F11" s="10">
        <v>130</v>
      </c>
      <c r="G11" s="10">
        <v>140</v>
      </c>
      <c r="H11" s="33">
        <f>T11</f>
        <v>0</v>
      </c>
      <c r="I11" s="30" t="s">
        <v>52</v>
      </c>
      <c r="J11" s="30" t="s">
        <v>52</v>
      </c>
      <c r="K11" s="30" t="s">
        <v>52</v>
      </c>
      <c r="L11" s="30" t="s">
        <v>52</v>
      </c>
      <c r="M11" s="30"/>
      <c r="N11" s="30" t="s">
        <v>52</v>
      </c>
      <c r="O11" s="30" t="s">
        <v>52</v>
      </c>
      <c r="P11" s="30" t="s">
        <v>52</v>
      </c>
      <c r="Q11" s="30" t="s">
        <v>52</v>
      </c>
      <c r="R11" s="30" t="s">
        <v>52</v>
      </c>
      <c r="S11" s="30" t="s">
        <v>52</v>
      </c>
      <c r="T11" s="30"/>
      <c r="U11" s="30" t="s">
        <v>52</v>
      </c>
    </row>
    <row r="12" spans="1:21" s="94" customFormat="1" ht="32.25" customHeight="1">
      <c r="A12" s="243" t="s">
        <v>18</v>
      </c>
      <c r="B12" s="243"/>
      <c r="C12" s="243"/>
      <c r="D12" s="243"/>
      <c r="E12" s="244"/>
      <c r="F12" s="32">
        <v>140</v>
      </c>
      <c r="G12" s="10">
        <v>152</v>
      </c>
      <c r="H12" s="33">
        <f>T12</f>
        <v>0</v>
      </c>
      <c r="I12" s="30" t="s">
        <v>52</v>
      </c>
      <c r="J12" s="30" t="s">
        <v>52</v>
      </c>
      <c r="K12" s="30" t="s">
        <v>52</v>
      </c>
      <c r="L12" s="30" t="s">
        <v>52</v>
      </c>
      <c r="M12" s="30"/>
      <c r="N12" s="30" t="s">
        <v>52</v>
      </c>
      <c r="O12" s="30" t="s">
        <v>52</v>
      </c>
      <c r="P12" s="30" t="s">
        <v>52</v>
      </c>
      <c r="Q12" s="30" t="s">
        <v>52</v>
      </c>
      <c r="R12" s="30" t="s">
        <v>52</v>
      </c>
      <c r="S12" s="30" t="s">
        <v>52</v>
      </c>
      <c r="T12" s="30"/>
      <c r="U12" s="30" t="s">
        <v>52</v>
      </c>
    </row>
    <row r="13" spans="1:21" ht="15.75" customHeight="1">
      <c r="A13" s="243" t="s">
        <v>19</v>
      </c>
      <c r="B13" s="243"/>
      <c r="C13" s="243"/>
      <c r="D13" s="243"/>
      <c r="E13" s="244"/>
      <c r="F13" s="32">
        <v>150</v>
      </c>
      <c r="G13" s="10">
        <v>130</v>
      </c>
      <c r="H13" s="33">
        <f>J13+K13+L13+N13+O13</f>
        <v>0</v>
      </c>
      <c r="I13" s="30" t="s">
        <v>52</v>
      </c>
      <c r="J13" s="59"/>
      <c r="K13" s="59"/>
      <c r="L13" s="59"/>
      <c r="M13" s="59"/>
      <c r="N13" s="59"/>
      <c r="O13" s="30"/>
      <c r="P13" s="30" t="s">
        <v>52</v>
      </c>
      <c r="Q13" s="30" t="s">
        <v>52</v>
      </c>
      <c r="R13" s="30" t="s">
        <v>52</v>
      </c>
      <c r="S13" s="30" t="s">
        <v>52</v>
      </c>
      <c r="T13" s="30" t="s">
        <v>52</v>
      </c>
      <c r="U13" s="30" t="s">
        <v>52</v>
      </c>
    </row>
    <row r="14" spans="1:21" ht="15.75" customHeight="1">
      <c r="A14" s="216" t="s">
        <v>20</v>
      </c>
      <c r="B14" s="216"/>
      <c r="C14" s="216"/>
      <c r="D14" s="216"/>
      <c r="E14" s="216"/>
      <c r="F14" s="10">
        <v>160</v>
      </c>
      <c r="G14" s="10">
        <v>180</v>
      </c>
      <c r="H14" s="33">
        <f>S14+T14</f>
        <v>0</v>
      </c>
      <c r="I14" s="30" t="s">
        <v>52</v>
      </c>
      <c r="J14" s="30" t="s">
        <v>52</v>
      </c>
      <c r="K14" s="30" t="s">
        <v>52</v>
      </c>
      <c r="L14" s="30" t="s">
        <v>52</v>
      </c>
      <c r="M14" s="30"/>
      <c r="N14" s="30" t="s">
        <v>52</v>
      </c>
      <c r="O14" s="30" t="s">
        <v>52</v>
      </c>
      <c r="P14" s="30" t="s">
        <v>52</v>
      </c>
      <c r="Q14" s="30" t="s">
        <v>52</v>
      </c>
      <c r="R14" s="30" t="s">
        <v>52</v>
      </c>
      <c r="S14" s="59"/>
      <c r="T14" s="59"/>
      <c r="U14" s="30"/>
    </row>
    <row r="15" spans="1:21" ht="17.25" customHeight="1">
      <c r="A15" s="216" t="s">
        <v>21</v>
      </c>
      <c r="B15" s="216"/>
      <c r="C15" s="216"/>
      <c r="D15" s="216"/>
      <c r="E15" s="216"/>
      <c r="F15" s="10">
        <v>180</v>
      </c>
      <c r="G15" s="10" t="s">
        <v>52</v>
      </c>
      <c r="H15" s="33">
        <f>R15</f>
        <v>0</v>
      </c>
      <c r="I15" s="30" t="s">
        <v>52</v>
      </c>
      <c r="J15" s="30" t="s">
        <v>52</v>
      </c>
      <c r="K15" s="30" t="s">
        <v>52</v>
      </c>
      <c r="L15" s="30" t="s">
        <v>52</v>
      </c>
      <c r="M15" s="30"/>
      <c r="N15" s="30" t="s">
        <v>52</v>
      </c>
      <c r="O15" s="30" t="s">
        <v>52</v>
      </c>
      <c r="P15" s="30" t="s">
        <v>52</v>
      </c>
      <c r="Q15" s="30" t="s">
        <v>52</v>
      </c>
      <c r="R15" s="30"/>
      <c r="S15" s="30" t="s">
        <v>52</v>
      </c>
      <c r="T15" s="30" t="s">
        <v>52</v>
      </c>
      <c r="U15" s="30" t="s">
        <v>52</v>
      </c>
    </row>
    <row r="16" spans="1:21" ht="17.25" customHeight="1">
      <c r="A16" s="240" t="s">
        <v>22</v>
      </c>
      <c r="B16" s="240"/>
      <c r="C16" s="240"/>
      <c r="D16" s="240"/>
      <c r="E16" s="240"/>
      <c r="F16" s="22">
        <v>200</v>
      </c>
      <c r="G16" s="22" t="s">
        <v>52</v>
      </c>
      <c r="H16" s="33">
        <f>H18+H22+H32</f>
        <v>0</v>
      </c>
      <c r="I16" s="33">
        <f aca="true" t="shared" si="1" ref="I16:U16">I18+I22+I32</f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0</v>
      </c>
      <c r="O16" s="33">
        <f t="shared" si="1"/>
        <v>0</v>
      </c>
      <c r="P16" s="33">
        <f t="shared" si="1"/>
        <v>0</v>
      </c>
      <c r="Q16" s="33">
        <f t="shared" si="1"/>
        <v>0</v>
      </c>
      <c r="R16" s="33">
        <f t="shared" si="1"/>
        <v>0</v>
      </c>
      <c r="S16" s="33">
        <f t="shared" si="1"/>
        <v>0</v>
      </c>
      <c r="T16" s="33">
        <f t="shared" si="1"/>
        <v>0</v>
      </c>
      <c r="U16" s="33">
        <f t="shared" si="1"/>
        <v>0</v>
      </c>
    </row>
    <row r="17" spans="1:21" s="94" customFormat="1" ht="15.75">
      <c r="A17" s="111" t="s">
        <v>0</v>
      </c>
      <c r="B17" s="111"/>
      <c r="C17" s="111"/>
      <c r="D17" s="111"/>
      <c r="E17" s="111"/>
      <c r="F17" s="3"/>
      <c r="G17" s="3"/>
      <c r="H17" s="27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</row>
    <row r="18" spans="1:21" ht="15.75">
      <c r="A18" s="234" t="s">
        <v>23</v>
      </c>
      <c r="B18" s="235"/>
      <c r="C18" s="235"/>
      <c r="D18" s="235"/>
      <c r="E18" s="236"/>
      <c r="F18" s="22">
        <v>210</v>
      </c>
      <c r="G18" s="22"/>
      <c r="H18" s="33">
        <f>H19+H20+H21</f>
        <v>0</v>
      </c>
      <c r="I18" s="60">
        <f>I19+I20+I21</f>
        <v>0</v>
      </c>
      <c r="J18" s="60">
        <f aca="true" t="shared" si="2" ref="J18:U18">J19+J20+J21</f>
        <v>0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60">
        <f t="shared" si="2"/>
        <v>0</v>
      </c>
      <c r="R18" s="60">
        <f t="shared" si="2"/>
        <v>0</v>
      </c>
      <c r="S18" s="60">
        <f t="shared" si="2"/>
        <v>0</v>
      </c>
      <c r="T18" s="60">
        <f t="shared" si="2"/>
        <v>0</v>
      </c>
      <c r="U18" s="60">
        <f t="shared" si="2"/>
        <v>0</v>
      </c>
    </row>
    <row r="19" spans="1:21" ht="15.75">
      <c r="A19" s="168" t="s">
        <v>70</v>
      </c>
      <c r="B19" s="168"/>
      <c r="C19" s="168"/>
      <c r="D19" s="168"/>
      <c r="E19" s="168"/>
      <c r="F19" s="24">
        <v>211</v>
      </c>
      <c r="G19" s="24">
        <v>211</v>
      </c>
      <c r="H19" s="34">
        <f>SUM(I19:U19)</f>
        <v>0</v>
      </c>
      <c r="I19" s="62"/>
      <c r="J19" s="25"/>
      <c r="K19" s="25"/>
      <c r="L19" s="25"/>
      <c r="M19" s="25"/>
      <c r="N19" s="25"/>
      <c r="O19" s="25"/>
      <c r="P19" s="25"/>
      <c r="Q19" s="59"/>
      <c r="R19" s="26"/>
      <c r="S19" s="26"/>
      <c r="T19" s="26"/>
      <c r="U19" s="26"/>
    </row>
    <row r="20" spans="1:21" ht="15.75">
      <c r="A20" s="168" t="s">
        <v>71</v>
      </c>
      <c r="B20" s="168"/>
      <c r="C20" s="168"/>
      <c r="D20" s="168"/>
      <c r="E20" s="168"/>
      <c r="F20" s="24">
        <v>212</v>
      </c>
      <c r="G20" s="24">
        <v>212</v>
      </c>
      <c r="H20" s="34">
        <f>SUM(I20:U20)</f>
        <v>0</v>
      </c>
      <c r="I20" s="62"/>
      <c r="J20" s="25"/>
      <c r="K20" s="25"/>
      <c r="L20" s="25"/>
      <c r="M20" s="25"/>
      <c r="N20" s="25"/>
      <c r="O20" s="25"/>
      <c r="P20" s="25"/>
      <c r="Q20" s="59"/>
      <c r="R20" s="26"/>
      <c r="S20" s="26"/>
      <c r="T20" s="26"/>
      <c r="U20" s="26"/>
    </row>
    <row r="21" spans="1:21" ht="15.75">
      <c r="A21" s="168" t="s">
        <v>72</v>
      </c>
      <c r="B21" s="168"/>
      <c r="C21" s="168"/>
      <c r="D21" s="168"/>
      <c r="E21" s="168"/>
      <c r="F21" s="24">
        <v>213</v>
      </c>
      <c r="G21" s="24">
        <v>213</v>
      </c>
      <c r="H21" s="34">
        <f>SUM(I21:U21)</f>
        <v>0</v>
      </c>
      <c r="I21" s="62"/>
      <c r="J21" s="25"/>
      <c r="K21" s="25"/>
      <c r="L21" s="25"/>
      <c r="M21" s="25"/>
      <c r="N21" s="25"/>
      <c r="O21" s="25"/>
      <c r="P21" s="25"/>
      <c r="Q21" s="59"/>
      <c r="R21" s="26"/>
      <c r="S21" s="26"/>
      <c r="T21" s="26"/>
      <c r="U21" s="26"/>
    </row>
    <row r="22" spans="1:21" s="95" customFormat="1" ht="15.75">
      <c r="A22" s="240" t="s">
        <v>53</v>
      </c>
      <c r="B22" s="240"/>
      <c r="C22" s="240"/>
      <c r="D22" s="240"/>
      <c r="E22" s="240"/>
      <c r="F22" s="22">
        <v>220</v>
      </c>
      <c r="G22" s="22"/>
      <c r="H22" s="33">
        <f>H24+H31</f>
        <v>0</v>
      </c>
      <c r="I22" s="33">
        <f aca="true" t="shared" si="3" ref="I22:U22">I24+I31</f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</row>
    <row r="23" spans="1:21" ht="15.75">
      <c r="A23" s="111" t="s">
        <v>2</v>
      </c>
      <c r="B23" s="111"/>
      <c r="C23" s="111"/>
      <c r="D23" s="111"/>
      <c r="E23" s="111"/>
      <c r="F23" s="3"/>
      <c r="G23" s="3"/>
      <c r="H23" s="27"/>
      <c r="I23" s="63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</row>
    <row r="24" spans="1:21" ht="15.75">
      <c r="A24" s="229" t="s">
        <v>69</v>
      </c>
      <c r="B24" s="226"/>
      <c r="C24" s="226"/>
      <c r="D24" s="226"/>
      <c r="E24" s="230"/>
      <c r="F24" s="10">
        <v>230</v>
      </c>
      <c r="G24" s="10"/>
      <c r="H24" s="33">
        <f>H25+H26+H27+H28+H29+H30</f>
        <v>0</v>
      </c>
      <c r="I24" s="33">
        <f aca="true" t="shared" si="4" ref="I24:U24">I25+I26+I27+I28+I29+I30</f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</row>
    <row r="25" spans="1:21" ht="15.75">
      <c r="A25" s="231" t="s">
        <v>73</v>
      </c>
      <c r="B25" s="232"/>
      <c r="C25" s="232"/>
      <c r="D25" s="232"/>
      <c r="E25" s="233"/>
      <c r="F25" s="24">
        <v>231</v>
      </c>
      <c r="G25" s="24">
        <v>851</v>
      </c>
      <c r="H25" s="34">
        <f>SUM(I25:U25)</f>
        <v>0</v>
      </c>
      <c r="I25" s="64"/>
      <c r="J25" s="29"/>
      <c r="K25" s="29"/>
      <c r="L25" s="29"/>
      <c r="M25" s="29"/>
      <c r="N25" s="29"/>
      <c r="O25" s="29"/>
      <c r="P25" s="29"/>
      <c r="Q25" s="59"/>
      <c r="R25" s="26"/>
      <c r="S25" s="26"/>
      <c r="T25" s="26"/>
      <c r="U25" s="26"/>
    </row>
    <row r="26" spans="1:21" ht="15.75">
      <c r="A26" s="231" t="s">
        <v>74</v>
      </c>
      <c r="B26" s="232"/>
      <c r="C26" s="232"/>
      <c r="D26" s="232"/>
      <c r="E26" s="233"/>
      <c r="F26" s="24">
        <v>232</v>
      </c>
      <c r="G26" s="24">
        <v>852</v>
      </c>
      <c r="H26" s="34">
        <f aca="true" t="shared" si="5" ref="H26:H31">SUM(I26:U26)</f>
        <v>0</v>
      </c>
      <c r="I26" s="64"/>
      <c r="J26" s="29"/>
      <c r="K26" s="29"/>
      <c r="L26" s="29"/>
      <c r="M26" s="29"/>
      <c r="N26" s="29"/>
      <c r="O26" s="29"/>
      <c r="P26" s="29"/>
      <c r="Q26" s="59"/>
      <c r="R26" s="26"/>
      <c r="S26" s="26"/>
      <c r="T26" s="26"/>
      <c r="U26" s="26"/>
    </row>
    <row r="27" spans="1:21" ht="15.75">
      <c r="A27" s="231" t="s">
        <v>75</v>
      </c>
      <c r="B27" s="232"/>
      <c r="C27" s="232"/>
      <c r="D27" s="232"/>
      <c r="E27" s="233"/>
      <c r="F27" s="24">
        <v>233</v>
      </c>
      <c r="G27" s="24">
        <v>851</v>
      </c>
      <c r="H27" s="34">
        <f t="shared" si="5"/>
        <v>0</v>
      </c>
      <c r="I27" s="64"/>
      <c r="J27" s="29"/>
      <c r="K27" s="29"/>
      <c r="L27" s="29"/>
      <c r="M27" s="29"/>
      <c r="N27" s="29"/>
      <c r="O27" s="29"/>
      <c r="P27" s="29"/>
      <c r="Q27" s="59"/>
      <c r="R27" s="26"/>
      <c r="S27" s="26"/>
      <c r="T27" s="26"/>
      <c r="U27" s="26"/>
    </row>
    <row r="28" spans="1:21" ht="18.75" customHeight="1">
      <c r="A28" s="231" t="s">
        <v>76</v>
      </c>
      <c r="B28" s="232"/>
      <c r="C28" s="232"/>
      <c r="D28" s="232"/>
      <c r="E28" s="233"/>
      <c r="F28" s="24">
        <v>234</v>
      </c>
      <c r="G28" s="24">
        <v>853</v>
      </c>
      <c r="H28" s="34">
        <f t="shared" si="5"/>
        <v>0</v>
      </c>
      <c r="I28" s="64"/>
      <c r="J28" s="29"/>
      <c r="K28" s="29"/>
      <c r="L28" s="29"/>
      <c r="M28" s="29"/>
      <c r="N28" s="29"/>
      <c r="O28" s="29"/>
      <c r="P28" s="29"/>
      <c r="Q28" s="59"/>
      <c r="R28" s="26"/>
      <c r="S28" s="26"/>
      <c r="T28" s="26"/>
      <c r="U28" s="26"/>
    </row>
    <row r="29" spans="1:21" ht="32.25" customHeight="1">
      <c r="A29" s="231" t="s">
        <v>96</v>
      </c>
      <c r="B29" s="232"/>
      <c r="C29" s="232"/>
      <c r="D29" s="232"/>
      <c r="E29" s="233"/>
      <c r="F29" s="24">
        <v>235</v>
      </c>
      <c r="G29" s="24">
        <v>831</v>
      </c>
      <c r="H29" s="34">
        <f t="shared" si="5"/>
        <v>0</v>
      </c>
      <c r="I29" s="64"/>
      <c r="J29" s="29"/>
      <c r="K29" s="29"/>
      <c r="L29" s="29"/>
      <c r="M29" s="29"/>
      <c r="N29" s="29"/>
      <c r="O29" s="29"/>
      <c r="P29" s="29"/>
      <c r="Q29" s="59"/>
      <c r="R29" s="26"/>
      <c r="S29" s="26"/>
      <c r="T29" s="26"/>
      <c r="U29" s="26"/>
    </row>
    <row r="30" spans="1:21" ht="15.75">
      <c r="A30" s="231" t="s">
        <v>77</v>
      </c>
      <c r="B30" s="232"/>
      <c r="C30" s="232"/>
      <c r="D30" s="232"/>
      <c r="E30" s="233"/>
      <c r="F30" s="24">
        <v>236</v>
      </c>
      <c r="G30" s="24"/>
      <c r="H30" s="34">
        <f>SUM(I30:U30)</f>
        <v>0</v>
      </c>
      <c r="I30" s="64"/>
      <c r="J30" s="29"/>
      <c r="K30" s="29"/>
      <c r="L30" s="29"/>
      <c r="M30" s="29"/>
      <c r="N30" s="29"/>
      <c r="O30" s="29"/>
      <c r="P30" s="29"/>
      <c r="Q30" s="59"/>
      <c r="R30" s="26"/>
      <c r="S30" s="26"/>
      <c r="T30" s="26"/>
      <c r="U30" s="26"/>
    </row>
    <row r="31" spans="1:21" s="94" customFormat="1" ht="15.75" customHeight="1">
      <c r="A31" s="231" t="s">
        <v>25</v>
      </c>
      <c r="B31" s="232"/>
      <c r="C31" s="232"/>
      <c r="D31" s="232"/>
      <c r="E31" s="233"/>
      <c r="F31" s="24">
        <v>240</v>
      </c>
      <c r="G31" s="24"/>
      <c r="H31" s="34">
        <f t="shared" si="5"/>
        <v>0</v>
      </c>
      <c r="I31" s="64"/>
      <c r="J31" s="25"/>
      <c r="K31" s="25"/>
      <c r="L31" s="25"/>
      <c r="M31" s="25"/>
      <c r="N31" s="25"/>
      <c r="O31" s="25"/>
      <c r="P31" s="25"/>
      <c r="Q31" s="59"/>
      <c r="R31" s="26"/>
      <c r="S31" s="26"/>
      <c r="T31" s="26"/>
      <c r="U31" s="26"/>
    </row>
    <row r="32" spans="1:21" ht="15.75">
      <c r="A32" s="234" t="s">
        <v>24</v>
      </c>
      <c r="B32" s="235"/>
      <c r="C32" s="235"/>
      <c r="D32" s="235"/>
      <c r="E32" s="236"/>
      <c r="F32" s="22">
        <v>260</v>
      </c>
      <c r="G32" s="10" t="s">
        <v>52</v>
      </c>
      <c r="H32" s="33">
        <f>H34+H35</f>
        <v>0</v>
      </c>
      <c r="I32" s="33">
        <f aca="true" t="shared" si="6" ref="I32:U32">I34+I35</f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0</v>
      </c>
      <c r="N32" s="33">
        <f t="shared" si="6"/>
        <v>0</v>
      </c>
      <c r="O32" s="33">
        <f t="shared" si="6"/>
        <v>0</v>
      </c>
      <c r="P32" s="33">
        <f t="shared" si="6"/>
        <v>0</v>
      </c>
      <c r="Q32" s="33">
        <f t="shared" si="6"/>
        <v>0</v>
      </c>
      <c r="R32" s="33">
        <f t="shared" si="6"/>
        <v>0</v>
      </c>
      <c r="S32" s="33">
        <f t="shared" si="6"/>
        <v>0</v>
      </c>
      <c r="T32" s="33">
        <f t="shared" si="6"/>
        <v>0</v>
      </c>
      <c r="U32" s="33">
        <f t="shared" si="6"/>
        <v>0</v>
      </c>
    </row>
    <row r="33" spans="1:21" ht="15.75">
      <c r="A33" s="254" t="s">
        <v>2</v>
      </c>
      <c r="B33" s="255"/>
      <c r="C33" s="255"/>
      <c r="D33" s="255"/>
      <c r="E33" s="256"/>
      <c r="F33" s="76"/>
      <c r="G33" s="70"/>
      <c r="H33" s="77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31.5" customHeight="1">
      <c r="A34" s="228" t="s">
        <v>97</v>
      </c>
      <c r="B34" s="228"/>
      <c r="C34" s="228"/>
      <c r="D34" s="228"/>
      <c r="E34" s="228"/>
      <c r="F34" s="70">
        <v>261</v>
      </c>
      <c r="G34" s="70">
        <v>243</v>
      </c>
      <c r="H34" s="71">
        <f>SUM(I34:U34)</f>
        <v>0</v>
      </c>
      <c r="I34" s="72"/>
      <c r="J34" s="73"/>
      <c r="K34" s="73"/>
      <c r="L34" s="73"/>
      <c r="M34" s="73"/>
      <c r="N34" s="73"/>
      <c r="O34" s="73"/>
      <c r="P34" s="73"/>
      <c r="Q34" s="74"/>
      <c r="R34" s="75"/>
      <c r="S34" s="75"/>
      <c r="T34" s="75"/>
      <c r="U34" s="75"/>
    </row>
    <row r="35" spans="1:21" ht="33.75" customHeight="1">
      <c r="A35" s="231" t="s">
        <v>98</v>
      </c>
      <c r="B35" s="232"/>
      <c r="C35" s="232"/>
      <c r="D35" s="232"/>
      <c r="E35" s="233"/>
      <c r="F35" s="24">
        <v>262</v>
      </c>
      <c r="G35" s="24">
        <v>244</v>
      </c>
      <c r="H35" s="93">
        <f>SUM(I35:U35)</f>
        <v>0</v>
      </c>
      <c r="I35" s="96"/>
      <c r="J35" s="97"/>
      <c r="K35" s="97"/>
      <c r="L35" s="97"/>
      <c r="M35" s="97"/>
      <c r="N35" s="97"/>
      <c r="O35" s="97"/>
      <c r="P35" s="97"/>
      <c r="Q35" s="98"/>
      <c r="R35" s="99"/>
      <c r="S35" s="99"/>
      <c r="T35" s="99"/>
      <c r="U35" s="99"/>
    </row>
    <row r="36" spans="1:21" ht="15.75">
      <c r="A36" s="240" t="s">
        <v>57</v>
      </c>
      <c r="B36" s="240"/>
      <c r="C36" s="240"/>
      <c r="D36" s="240"/>
      <c r="E36" s="240"/>
      <c r="F36" s="22">
        <v>300</v>
      </c>
      <c r="G36" s="22" t="s">
        <v>52</v>
      </c>
      <c r="H36" s="33">
        <f>H37+H38</f>
        <v>0</v>
      </c>
      <c r="I36" s="33">
        <f aca="true" t="shared" si="7" ref="I36:U36">I37+I38</f>
        <v>0</v>
      </c>
      <c r="J36" s="33">
        <f t="shared" si="7"/>
        <v>0</v>
      </c>
      <c r="K36" s="33">
        <f t="shared" si="7"/>
        <v>0</v>
      </c>
      <c r="L36" s="33">
        <f t="shared" si="7"/>
        <v>0</v>
      </c>
      <c r="M36" s="33">
        <f t="shared" si="7"/>
        <v>0</v>
      </c>
      <c r="N36" s="33">
        <f t="shared" si="7"/>
        <v>0</v>
      </c>
      <c r="O36" s="33">
        <f t="shared" si="7"/>
        <v>0</v>
      </c>
      <c r="P36" s="33">
        <f t="shared" si="7"/>
        <v>0</v>
      </c>
      <c r="Q36" s="33">
        <f t="shared" si="7"/>
        <v>0</v>
      </c>
      <c r="R36" s="33">
        <f t="shared" si="7"/>
        <v>0</v>
      </c>
      <c r="S36" s="33">
        <f t="shared" si="7"/>
        <v>0</v>
      </c>
      <c r="T36" s="33">
        <f t="shared" si="7"/>
        <v>0</v>
      </c>
      <c r="U36" s="33">
        <f t="shared" si="7"/>
        <v>0</v>
      </c>
    </row>
    <row r="37" spans="1:21" ht="15.75">
      <c r="A37" s="229" t="s">
        <v>54</v>
      </c>
      <c r="B37" s="226"/>
      <c r="C37" s="226"/>
      <c r="D37" s="226"/>
      <c r="E37" s="230"/>
      <c r="F37" s="10">
        <v>310</v>
      </c>
      <c r="G37" s="22"/>
      <c r="H37" s="31">
        <f>SUM(I37:U37)</f>
        <v>0</v>
      </c>
      <c r="I37" s="88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5.75">
      <c r="A38" s="229" t="s">
        <v>4</v>
      </c>
      <c r="B38" s="226"/>
      <c r="C38" s="226"/>
      <c r="D38" s="226"/>
      <c r="E38" s="230"/>
      <c r="F38" s="10">
        <v>320</v>
      </c>
      <c r="G38" s="22"/>
      <c r="H38" s="31">
        <f>SUM(I38:U38)</f>
        <v>0</v>
      </c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5.75">
      <c r="A39" s="240" t="s">
        <v>58</v>
      </c>
      <c r="B39" s="240"/>
      <c r="C39" s="240"/>
      <c r="D39" s="240"/>
      <c r="E39" s="240"/>
      <c r="F39" s="22">
        <v>400</v>
      </c>
      <c r="G39" s="22" t="s">
        <v>52</v>
      </c>
      <c r="H39" s="33">
        <f>H40+H41</f>
        <v>0</v>
      </c>
      <c r="I39" s="33">
        <f aca="true" t="shared" si="8" ref="I39:U39">I40+I41</f>
        <v>0</v>
      </c>
      <c r="J39" s="33">
        <f t="shared" si="8"/>
        <v>0</v>
      </c>
      <c r="K39" s="33">
        <f t="shared" si="8"/>
        <v>0</v>
      </c>
      <c r="L39" s="33">
        <f t="shared" si="8"/>
        <v>0</v>
      </c>
      <c r="M39" s="33">
        <f t="shared" si="8"/>
        <v>0</v>
      </c>
      <c r="N39" s="33">
        <f t="shared" si="8"/>
        <v>0</v>
      </c>
      <c r="O39" s="33">
        <f t="shared" si="8"/>
        <v>0</v>
      </c>
      <c r="P39" s="33">
        <f t="shared" si="8"/>
        <v>0</v>
      </c>
      <c r="Q39" s="33">
        <f t="shared" si="8"/>
        <v>0</v>
      </c>
      <c r="R39" s="33">
        <f t="shared" si="8"/>
        <v>0</v>
      </c>
      <c r="S39" s="33">
        <f t="shared" si="8"/>
        <v>0</v>
      </c>
      <c r="T39" s="33">
        <f t="shared" si="8"/>
        <v>0</v>
      </c>
      <c r="U39" s="33">
        <f t="shared" si="8"/>
        <v>0</v>
      </c>
    </row>
    <row r="40" spans="1:21" ht="15.75">
      <c r="A40" s="229" t="s">
        <v>55</v>
      </c>
      <c r="B40" s="226"/>
      <c r="C40" s="226"/>
      <c r="D40" s="226"/>
      <c r="E40" s="230"/>
      <c r="F40" s="10">
        <v>410</v>
      </c>
      <c r="G40" s="22"/>
      <c r="H40" s="31">
        <f>SUM(I40:U40)</f>
        <v>0</v>
      </c>
      <c r="I40" s="9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.75">
      <c r="A41" s="229" t="s">
        <v>56</v>
      </c>
      <c r="B41" s="226"/>
      <c r="C41" s="226"/>
      <c r="D41" s="226"/>
      <c r="E41" s="230"/>
      <c r="F41" s="10">
        <v>420</v>
      </c>
      <c r="G41" s="22"/>
      <c r="H41" s="31">
        <f>SUM(I41:U41)</f>
        <v>0</v>
      </c>
      <c r="I41" s="9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5.75">
      <c r="A42" s="234" t="s">
        <v>26</v>
      </c>
      <c r="B42" s="235"/>
      <c r="C42" s="235"/>
      <c r="D42" s="235"/>
      <c r="E42" s="236"/>
      <c r="F42" s="22">
        <v>500</v>
      </c>
      <c r="G42" s="22" t="s">
        <v>52</v>
      </c>
      <c r="H42" s="33">
        <f>SUM(I42:U42)</f>
        <v>0</v>
      </c>
      <c r="I42" s="61"/>
      <c r="J42" s="23"/>
      <c r="K42" s="23"/>
      <c r="L42" s="23"/>
      <c r="M42" s="23"/>
      <c r="N42" s="23"/>
      <c r="O42" s="23"/>
      <c r="P42" s="23"/>
      <c r="Q42" s="59"/>
      <c r="R42" s="12"/>
      <c r="S42" s="26"/>
      <c r="T42" s="12"/>
      <c r="U42" s="12"/>
    </row>
    <row r="43" spans="1:21" ht="15.75">
      <c r="A43" s="234" t="s">
        <v>27</v>
      </c>
      <c r="B43" s="235"/>
      <c r="C43" s="235"/>
      <c r="D43" s="235"/>
      <c r="E43" s="236"/>
      <c r="F43" s="22">
        <v>600</v>
      </c>
      <c r="G43" s="22" t="s">
        <v>52</v>
      </c>
      <c r="H43" s="33"/>
      <c r="I43" s="23"/>
      <c r="J43" s="23"/>
      <c r="K43" s="23"/>
      <c r="L43" s="23"/>
      <c r="M43" s="23"/>
      <c r="N43" s="23"/>
      <c r="O43" s="23"/>
      <c r="P43" s="23"/>
      <c r="Q43" s="12"/>
      <c r="R43" s="12"/>
      <c r="S43" s="12"/>
      <c r="T43" s="12"/>
      <c r="U43" s="12"/>
    </row>
    <row r="44" ht="12.75" customHeight="1"/>
    <row r="45" ht="15.75">
      <c r="A45" s="13" t="s">
        <v>28</v>
      </c>
    </row>
    <row r="46" spans="1:7" ht="15.75">
      <c r="A46" s="245" t="s">
        <v>29</v>
      </c>
      <c r="B46" s="246"/>
      <c r="C46" s="246"/>
      <c r="D46" s="246"/>
      <c r="E46" s="247"/>
      <c r="F46" s="37"/>
      <c r="G46" s="38"/>
    </row>
    <row r="49" spans="1:21" ht="15.75">
      <c r="A49" s="249" t="s">
        <v>5</v>
      </c>
      <c r="B49" s="249"/>
      <c r="C49" s="249"/>
      <c r="D49" s="249"/>
      <c r="E49" s="249"/>
      <c r="F49" s="249"/>
      <c r="G49" s="249"/>
      <c r="H49" s="252"/>
      <c r="I49" s="252"/>
      <c r="J49" s="39"/>
      <c r="K49" s="39"/>
      <c r="L49" s="248"/>
      <c r="M49" s="248"/>
      <c r="N49" s="248"/>
      <c r="O49" s="248"/>
      <c r="P49" s="248"/>
      <c r="Q49" s="248"/>
      <c r="R49" s="248"/>
      <c r="S49" s="248"/>
      <c r="T49" s="248"/>
      <c r="U49" s="248"/>
    </row>
    <row r="50" spans="1:21" ht="15.75">
      <c r="A50" s="249"/>
      <c r="B50" s="249"/>
      <c r="C50" s="249"/>
      <c r="D50" s="249"/>
      <c r="E50" s="249"/>
      <c r="F50" s="249"/>
      <c r="G50" s="249"/>
      <c r="H50" s="250" t="s">
        <v>6</v>
      </c>
      <c r="I50" s="250"/>
      <c r="J50" s="4"/>
      <c r="K50" s="4"/>
      <c r="L50" s="251" t="s">
        <v>7</v>
      </c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ht="15.75">
      <c r="A51" s="249" t="s">
        <v>79</v>
      </c>
      <c r="B51" s="249"/>
      <c r="C51" s="249"/>
      <c r="D51" s="249"/>
      <c r="E51" s="249"/>
      <c r="F51" s="249"/>
      <c r="G51" s="249"/>
      <c r="H51" s="252"/>
      <c r="I51" s="252"/>
      <c r="J51" s="39"/>
      <c r="K51" s="39"/>
      <c r="L51" s="248" t="s">
        <v>80</v>
      </c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1" ht="15.75">
      <c r="A52" s="249"/>
      <c r="B52" s="249"/>
      <c r="C52" s="249"/>
      <c r="D52" s="249"/>
      <c r="E52" s="249"/>
      <c r="F52" s="249"/>
      <c r="G52" s="249"/>
      <c r="H52" s="250" t="s">
        <v>6</v>
      </c>
      <c r="I52" s="250"/>
      <c r="J52" s="4"/>
      <c r="K52" s="4"/>
      <c r="L52" s="251" t="s">
        <v>7</v>
      </c>
      <c r="M52" s="251"/>
      <c r="N52" s="251"/>
      <c r="O52" s="251"/>
      <c r="P52" s="251"/>
      <c r="Q52" s="251"/>
      <c r="R52" s="251"/>
      <c r="S52" s="251"/>
      <c r="T52" s="251"/>
      <c r="U52" s="251"/>
    </row>
    <row r="53" spans="1:21" ht="15.75">
      <c r="A53" s="249" t="s">
        <v>8</v>
      </c>
      <c r="B53" s="249"/>
      <c r="C53" s="249"/>
      <c r="D53" s="249"/>
      <c r="E53" s="249"/>
      <c r="F53" s="249"/>
      <c r="G53" s="249"/>
      <c r="H53" s="252"/>
      <c r="I53" s="252"/>
      <c r="J53" s="39"/>
      <c r="K53" s="39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1:21" ht="15.75">
      <c r="A54" s="249"/>
      <c r="B54" s="249"/>
      <c r="C54" s="249"/>
      <c r="D54" s="249"/>
      <c r="E54" s="249"/>
      <c r="F54" s="249"/>
      <c r="G54" s="249"/>
      <c r="H54" s="250" t="s">
        <v>6</v>
      </c>
      <c r="I54" s="250"/>
      <c r="J54" s="4"/>
      <c r="K54" s="4"/>
      <c r="L54" s="251" t="s">
        <v>7</v>
      </c>
      <c r="M54" s="251"/>
      <c r="N54" s="251"/>
      <c r="O54" s="251"/>
      <c r="P54" s="251"/>
      <c r="Q54" s="251"/>
      <c r="R54" s="251"/>
      <c r="S54" s="251"/>
      <c r="T54" s="251"/>
      <c r="U54" s="251"/>
    </row>
    <row r="55" spans="1:2" ht="15.75">
      <c r="A55" s="253"/>
      <c r="B55" s="253"/>
    </row>
    <row r="56" ht="15.75">
      <c r="A56" s="5" t="s">
        <v>9</v>
      </c>
    </row>
    <row r="70" spans="10:11" ht="15.75">
      <c r="J70" s="40"/>
      <c r="K70" s="40"/>
    </row>
  </sheetData>
  <sheetProtection password="CC65" sheet="1" formatCells="0" formatColumns="0"/>
  <mergeCells count="79">
    <mergeCell ref="A54:G54"/>
    <mergeCell ref="H54:I54"/>
    <mergeCell ref="L54:U54"/>
    <mergeCell ref="A55:B55"/>
    <mergeCell ref="A52:G52"/>
    <mergeCell ref="H52:I52"/>
    <mergeCell ref="L52:U52"/>
    <mergeCell ref="A53:G53"/>
    <mergeCell ref="H53:I53"/>
    <mergeCell ref="L53:U53"/>
    <mergeCell ref="L49:U49"/>
    <mergeCell ref="A50:G50"/>
    <mergeCell ref="H50:I50"/>
    <mergeCell ref="L50:U50"/>
    <mergeCell ref="A51:G51"/>
    <mergeCell ref="H51:I51"/>
    <mergeCell ref="L51:U51"/>
    <mergeCell ref="A41:E41"/>
    <mergeCell ref="A42:E42"/>
    <mergeCell ref="A43:E43"/>
    <mergeCell ref="A46:E46"/>
    <mergeCell ref="A49:G49"/>
    <mergeCell ref="H49:I49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U4:U5"/>
    <mergeCell ref="A6:E6"/>
    <mergeCell ref="A7:E7"/>
    <mergeCell ref="A8:E8"/>
    <mergeCell ref="A9:E9"/>
    <mergeCell ref="A10:E10"/>
    <mergeCell ref="Q3:U3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A1:U1"/>
    <mergeCell ref="A2:E5"/>
    <mergeCell ref="F2:F5"/>
    <mergeCell ref="G2:G5"/>
    <mergeCell ref="H2:U2"/>
    <mergeCell ref="H3:H5"/>
    <mergeCell ref="I3:I5"/>
    <mergeCell ref="J3:N3"/>
    <mergeCell ref="O3:O5"/>
    <mergeCell ref="P3:P5"/>
  </mergeCells>
  <printOptions/>
  <pageMargins left="0.2755905511811024" right="0.15748031496062992" top="0.1968503937007874" bottom="0.2362204724409449" header="0.1968503937007874" footer="0.1968503937007874"/>
  <pageSetup fitToHeight="8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85" zoomScaleNormal="85" zoomScaleSheetLayoutView="85" zoomScalePageLayoutView="0" workbookViewId="0" topLeftCell="F10">
      <selection activeCell="I35" sqref="I35:U35"/>
    </sheetView>
  </sheetViews>
  <sheetFormatPr defaultColWidth="9.00390625" defaultRowHeight="12.75"/>
  <cols>
    <col min="1" max="1" width="10.75390625" style="13" customWidth="1"/>
    <col min="2" max="2" width="9.375" style="13" customWidth="1"/>
    <col min="3" max="3" width="9.125" style="13" customWidth="1"/>
    <col min="4" max="4" width="30.75390625" style="13" customWidth="1"/>
    <col min="5" max="5" width="19.25390625" style="13" customWidth="1"/>
    <col min="6" max="6" width="9.625" style="35" customWidth="1"/>
    <col min="7" max="7" width="9.75390625" style="13" customWidth="1"/>
    <col min="8" max="8" width="18.625" style="36" customWidth="1"/>
    <col min="9" max="9" width="17.375" style="13" customWidth="1"/>
    <col min="10" max="11" width="14.375" style="13" customWidth="1"/>
    <col min="12" max="13" width="13.75390625" style="13" customWidth="1"/>
    <col min="14" max="14" width="14.625" style="13" customWidth="1"/>
    <col min="15" max="15" width="8.00390625" style="13" customWidth="1"/>
    <col min="16" max="16" width="7.75390625" style="13" customWidth="1"/>
    <col min="17" max="17" width="14.375" style="13" customWidth="1"/>
    <col min="18" max="18" width="14.25390625" style="13" customWidth="1"/>
    <col min="19" max="19" width="14.625" style="13" customWidth="1"/>
    <col min="20" max="20" width="13.75390625" style="13" customWidth="1"/>
    <col min="21" max="21" width="7.875" style="13" customWidth="1"/>
    <col min="22" max="16384" width="9.125" style="78" customWidth="1"/>
  </cols>
  <sheetData>
    <row r="1" spans="1:21" s="94" customFormat="1" ht="15.75" customHeight="1">
      <c r="A1" s="259" t="s">
        <v>107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94" customFormat="1" ht="15.75">
      <c r="A2" s="265" t="s">
        <v>1</v>
      </c>
      <c r="B2" s="265"/>
      <c r="C2" s="265"/>
      <c r="D2" s="265"/>
      <c r="E2" s="265"/>
      <c r="F2" s="265" t="s">
        <v>11</v>
      </c>
      <c r="G2" s="237" t="s">
        <v>12</v>
      </c>
      <c r="H2" s="266" t="s">
        <v>13</v>
      </c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177"/>
    </row>
    <row r="3" spans="1:21" s="94" customFormat="1" ht="102" customHeight="1">
      <c r="A3" s="265"/>
      <c r="B3" s="265"/>
      <c r="C3" s="265"/>
      <c r="D3" s="265"/>
      <c r="E3" s="265"/>
      <c r="F3" s="265"/>
      <c r="G3" s="238"/>
      <c r="H3" s="262" t="s">
        <v>3</v>
      </c>
      <c r="I3" s="237" t="s">
        <v>62</v>
      </c>
      <c r="J3" s="268" t="s">
        <v>59</v>
      </c>
      <c r="K3" s="269"/>
      <c r="L3" s="269"/>
      <c r="M3" s="269"/>
      <c r="N3" s="270"/>
      <c r="O3" s="237" t="s">
        <v>61</v>
      </c>
      <c r="P3" s="237" t="s">
        <v>78</v>
      </c>
      <c r="Q3" s="257" t="s">
        <v>10</v>
      </c>
      <c r="R3" s="248"/>
      <c r="S3" s="248"/>
      <c r="T3" s="248"/>
      <c r="U3" s="258"/>
    </row>
    <row r="4" spans="1:21" ht="15.75" customHeight="1">
      <c r="A4" s="265"/>
      <c r="B4" s="265"/>
      <c r="C4" s="265"/>
      <c r="D4" s="265"/>
      <c r="E4" s="265"/>
      <c r="F4" s="265"/>
      <c r="G4" s="238"/>
      <c r="H4" s="263"/>
      <c r="I4" s="238"/>
      <c r="J4" s="241" t="s">
        <v>102</v>
      </c>
      <c r="K4" s="241" t="s">
        <v>68</v>
      </c>
      <c r="L4" s="241" t="s">
        <v>103</v>
      </c>
      <c r="M4" s="241" t="s">
        <v>104</v>
      </c>
      <c r="N4" s="241" t="s">
        <v>60</v>
      </c>
      <c r="O4" s="238"/>
      <c r="P4" s="238"/>
      <c r="Q4" s="260" t="s">
        <v>63</v>
      </c>
      <c r="R4" s="260" t="s">
        <v>64</v>
      </c>
      <c r="S4" s="260" t="s">
        <v>65</v>
      </c>
      <c r="T4" s="260" t="s">
        <v>66</v>
      </c>
      <c r="U4" s="260" t="s">
        <v>67</v>
      </c>
    </row>
    <row r="5" spans="1:21" s="94" customFormat="1" ht="348.75" customHeight="1">
      <c r="A5" s="265"/>
      <c r="B5" s="265"/>
      <c r="C5" s="265"/>
      <c r="D5" s="265"/>
      <c r="E5" s="265"/>
      <c r="F5" s="265"/>
      <c r="G5" s="239"/>
      <c r="H5" s="264"/>
      <c r="I5" s="239"/>
      <c r="J5" s="242"/>
      <c r="K5" s="242"/>
      <c r="L5" s="242"/>
      <c r="M5" s="242"/>
      <c r="N5" s="242"/>
      <c r="O5" s="238"/>
      <c r="P5" s="238"/>
      <c r="Q5" s="261"/>
      <c r="R5" s="261"/>
      <c r="S5" s="261"/>
      <c r="T5" s="261"/>
      <c r="U5" s="261"/>
    </row>
    <row r="6" spans="1:21" s="94" customFormat="1" ht="15.75">
      <c r="A6" s="271">
        <v>1</v>
      </c>
      <c r="B6" s="272"/>
      <c r="C6" s="272"/>
      <c r="D6" s="272"/>
      <c r="E6" s="273"/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/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</row>
    <row r="7" spans="1:21" s="94" customFormat="1" ht="15.75">
      <c r="A7" s="240" t="s">
        <v>14</v>
      </c>
      <c r="B7" s="240"/>
      <c r="C7" s="240"/>
      <c r="D7" s="240"/>
      <c r="E7" s="240"/>
      <c r="F7" s="22">
        <v>100</v>
      </c>
      <c r="G7" s="22" t="s">
        <v>52</v>
      </c>
      <c r="H7" s="33">
        <f>H9+H10+H11+H12+H13+H14+H15</f>
        <v>0</v>
      </c>
      <c r="I7" s="33">
        <f>I10</f>
        <v>0</v>
      </c>
      <c r="J7" s="33">
        <f aca="true" t="shared" si="0" ref="J7:O7">J13</f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>P10</f>
        <v>0</v>
      </c>
      <c r="Q7" s="33">
        <f>Q10</f>
        <v>0</v>
      </c>
      <c r="R7" s="33">
        <f>R9+R15</f>
        <v>0</v>
      </c>
      <c r="S7" s="33">
        <f>S14</f>
        <v>0</v>
      </c>
      <c r="T7" s="33">
        <f>T11+T12+T14</f>
        <v>0</v>
      </c>
      <c r="U7" s="33">
        <f>U10</f>
        <v>0</v>
      </c>
    </row>
    <row r="8" spans="1:21" s="94" customFormat="1" ht="15.75">
      <c r="A8" s="111" t="s">
        <v>0</v>
      </c>
      <c r="B8" s="111"/>
      <c r="C8" s="111"/>
      <c r="D8" s="111"/>
      <c r="E8" s="111"/>
      <c r="F8" s="3"/>
      <c r="G8" s="3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s="94" customFormat="1" ht="15.75">
      <c r="A9" s="216" t="s">
        <v>15</v>
      </c>
      <c r="B9" s="216"/>
      <c r="C9" s="216"/>
      <c r="D9" s="216"/>
      <c r="E9" s="216"/>
      <c r="F9" s="10">
        <v>110</v>
      </c>
      <c r="G9" s="10">
        <v>120</v>
      </c>
      <c r="H9" s="33">
        <f>R9</f>
        <v>0</v>
      </c>
      <c r="I9" s="30" t="s">
        <v>52</v>
      </c>
      <c r="J9" s="30" t="s">
        <v>52</v>
      </c>
      <c r="K9" s="30" t="s">
        <v>52</v>
      </c>
      <c r="L9" s="30" t="s">
        <v>52</v>
      </c>
      <c r="M9" s="30"/>
      <c r="N9" s="30" t="s">
        <v>52</v>
      </c>
      <c r="O9" s="30" t="s">
        <v>52</v>
      </c>
      <c r="P9" s="30" t="s">
        <v>52</v>
      </c>
      <c r="Q9" s="30" t="s">
        <v>52</v>
      </c>
      <c r="R9" s="59"/>
      <c r="S9" s="30" t="s">
        <v>52</v>
      </c>
      <c r="T9" s="30" t="s">
        <v>52</v>
      </c>
      <c r="U9" s="30" t="s">
        <v>52</v>
      </c>
    </row>
    <row r="10" spans="1:21" s="94" customFormat="1" ht="15.75">
      <c r="A10" s="216" t="s">
        <v>16</v>
      </c>
      <c r="B10" s="216"/>
      <c r="C10" s="216"/>
      <c r="D10" s="216"/>
      <c r="E10" s="216"/>
      <c r="F10" s="10">
        <v>120</v>
      </c>
      <c r="G10" s="10">
        <v>130</v>
      </c>
      <c r="H10" s="33">
        <f>Q10+I10+P10+U10</f>
        <v>0</v>
      </c>
      <c r="I10" s="59"/>
      <c r="J10" s="30" t="s">
        <v>52</v>
      </c>
      <c r="K10" s="30" t="s">
        <v>52</v>
      </c>
      <c r="L10" s="30" t="s">
        <v>52</v>
      </c>
      <c r="M10" s="30"/>
      <c r="N10" s="30" t="s">
        <v>52</v>
      </c>
      <c r="O10" s="30" t="s">
        <v>52</v>
      </c>
      <c r="P10" s="30"/>
      <c r="Q10" s="59"/>
      <c r="R10" s="30" t="s">
        <v>52</v>
      </c>
      <c r="S10" s="30" t="s">
        <v>52</v>
      </c>
      <c r="T10" s="30" t="s">
        <v>52</v>
      </c>
      <c r="U10" s="30"/>
    </row>
    <row r="11" spans="1:21" s="94" customFormat="1" ht="15.75">
      <c r="A11" s="216" t="s">
        <v>17</v>
      </c>
      <c r="B11" s="216"/>
      <c r="C11" s="216"/>
      <c r="D11" s="216"/>
      <c r="E11" s="216"/>
      <c r="F11" s="10">
        <v>130</v>
      </c>
      <c r="G11" s="10">
        <v>140</v>
      </c>
      <c r="H11" s="33">
        <f>T11</f>
        <v>0</v>
      </c>
      <c r="I11" s="30" t="s">
        <v>52</v>
      </c>
      <c r="J11" s="30" t="s">
        <v>52</v>
      </c>
      <c r="K11" s="30" t="s">
        <v>52</v>
      </c>
      <c r="L11" s="30" t="s">
        <v>52</v>
      </c>
      <c r="M11" s="30"/>
      <c r="N11" s="30" t="s">
        <v>52</v>
      </c>
      <c r="O11" s="30" t="s">
        <v>52</v>
      </c>
      <c r="P11" s="30" t="s">
        <v>52</v>
      </c>
      <c r="Q11" s="30" t="s">
        <v>52</v>
      </c>
      <c r="R11" s="30" t="s">
        <v>52</v>
      </c>
      <c r="S11" s="30" t="s">
        <v>52</v>
      </c>
      <c r="T11" s="30"/>
      <c r="U11" s="30" t="s">
        <v>52</v>
      </c>
    </row>
    <row r="12" spans="1:21" s="94" customFormat="1" ht="32.25" customHeight="1">
      <c r="A12" s="243" t="s">
        <v>18</v>
      </c>
      <c r="B12" s="243"/>
      <c r="C12" s="243"/>
      <c r="D12" s="243"/>
      <c r="E12" s="244"/>
      <c r="F12" s="32">
        <v>140</v>
      </c>
      <c r="G12" s="10">
        <v>152</v>
      </c>
      <c r="H12" s="33">
        <f>T12</f>
        <v>0</v>
      </c>
      <c r="I12" s="30" t="s">
        <v>52</v>
      </c>
      <c r="J12" s="30" t="s">
        <v>52</v>
      </c>
      <c r="K12" s="30" t="s">
        <v>52</v>
      </c>
      <c r="L12" s="30" t="s">
        <v>52</v>
      </c>
      <c r="M12" s="30"/>
      <c r="N12" s="30" t="s">
        <v>52</v>
      </c>
      <c r="O12" s="30" t="s">
        <v>52</v>
      </c>
      <c r="P12" s="30" t="s">
        <v>52</v>
      </c>
      <c r="Q12" s="30" t="s">
        <v>52</v>
      </c>
      <c r="R12" s="30" t="s">
        <v>52</v>
      </c>
      <c r="S12" s="30" t="s">
        <v>52</v>
      </c>
      <c r="T12" s="30"/>
      <c r="U12" s="30" t="s">
        <v>52</v>
      </c>
    </row>
    <row r="13" spans="1:21" ht="15.75" customHeight="1">
      <c r="A13" s="243" t="s">
        <v>19</v>
      </c>
      <c r="B13" s="243"/>
      <c r="C13" s="243"/>
      <c r="D13" s="243"/>
      <c r="E13" s="244"/>
      <c r="F13" s="32">
        <v>150</v>
      </c>
      <c r="G13" s="10">
        <v>130</v>
      </c>
      <c r="H13" s="33">
        <f>J13+K13+L13+N13+O13</f>
        <v>0</v>
      </c>
      <c r="I13" s="30" t="s">
        <v>52</v>
      </c>
      <c r="J13" s="59"/>
      <c r="K13" s="59"/>
      <c r="L13" s="59"/>
      <c r="M13" s="59"/>
      <c r="N13" s="59"/>
      <c r="O13" s="30"/>
      <c r="P13" s="30" t="s">
        <v>52</v>
      </c>
      <c r="Q13" s="30" t="s">
        <v>52</v>
      </c>
      <c r="R13" s="30" t="s">
        <v>52</v>
      </c>
      <c r="S13" s="30" t="s">
        <v>52</v>
      </c>
      <c r="T13" s="30" t="s">
        <v>52</v>
      </c>
      <c r="U13" s="30" t="s">
        <v>52</v>
      </c>
    </row>
    <row r="14" spans="1:21" ht="15.75" customHeight="1">
      <c r="A14" s="216" t="s">
        <v>20</v>
      </c>
      <c r="B14" s="216"/>
      <c r="C14" s="216"/>
      <c r="D14" s="216"/>
      <c r="E14" s="216"/>
      <c r="F14" s="10">
        <v>160</v>
      </c>
      <c r="G14" s="10">
        <v>180</v>
      </c>
      <c r="H14" s="33">
        <f>S14+T14</f>
        <v>0</v>
      </c>
      <c r="I14" s="30" t="s">
        <v>52</v>
      </c>
      <c r="J14" s="30" t="s">
        <v>52</v>
      </c>
      <c r="K14" s="30" t="s">
        <v>52</v>
      </c>
      <c r="L14" s="30" t="s">
        <v>52</v>
      </c>
      <c r="M14" s="30"/>
      <c r="N14" s="30" t="s">
        <v>52</v>
      </c>
      <c r="O14" s="30" t="s">
        <v>52</v>
      </c>
      <c r="P14" s="30" t="s">
        <v>52</v>
      </c>
      <c r="Q14" s="30" t="s">
        <v>52</v>
      </c>
      <c r="R14" s="30" t="s">
        <v>52</v>
      </c>
      <c r="S14" s="59"/>
      <c r="T14" s="59"/>
      <c r="U14" s="30"/>
    </row>
    <row r="15" spans="1:21" ht="17.25" customHeight="1">
      <c r="A15" s="216" t="s">
        <v>21</v>
      </c>
      <c r="B15" s="216"/>
      <c r="C15" s="216"/>
      <c r="D15" s="216"/>
      <c r="E15" s="216"/>
      <c r="F15" s="10">
        <v>180</v>
      </c>
      <c r="G15" s="10" t="s">
        <v>52</v>
      </c>
      <c r="H15" s="33">
        <f>R15</f>
        <v>0</v>
      </c>
      <c r="I15" s="30" t="s">
        <v>52</v>
      </c>
      <c r="J15" s="30" t="s">
        <v>52</v>
      </c>
      <c r="K15" s="30" t="s">
        <v>52</v>
      </c>
      <c r="L15" s="30" t="s">
        <v>52</v>
      </c>
      <c r="M15" s="30"/>
      <c r="N15" s="30" t="s">
        <v>52</v>
      </c>
      <c r="O15" s="30" t="s">
        <v>52</v>
      </c>
      <c r="P15" s="30" t="s">
        <v>52</v>
      </c>
      <c r="Q15" s="30" t="s">
        <v>52</v>
      </c>
      <c r="R15" s="30"/>
      <c r="S15" s="30" t="s">
        <v>52</v>
      </c>
      <c r="T15" s="30" t="s">
        <v>52</v>
      </c>
      <c r="U15" s="30" t="s">
        <v>52</v>
      </c>
    </row>
    <row r="16" spans="1:21" ht="17.25" customHeight="1">
      <c r="A16" s="240" t="s">
        <v>22</v>
      </c>
      <c r="B16" s="240"/>
      <c r="C16" s="240"/>
      <c r="D16" s="240"/>
      <c r="E16" s="240"/>
      <c r="F16" s="22">
        <v>200</v>
      </c>
      <c r="G16" s="22" t="s">
        <v>52</v>
      </c>
      <c r="H16" s="33">
        <f>H18+H22+H32</f>
        <v>0</v>
      </c>
      <c r="I16" s="33">
        <f aca="true" t="shared" si="1" ref="I16:U16">I18+I22+I32</f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0</v>
      </c>
      <c r="O16" s="33">
        <f t="shared" si="1"/>
        <v>0</v>
      </c>
      <c r="P16" s="33">
        <f t="shared" si="1"/>
        <v>0</v>
      </c>
      <c r="Q16" s="33">
        <f t="shared" si="1"/>
        <v>0</v>
      </c>
      <c r="R16" s="33">
        <f t="shared" si="1"/>
        <v>0</v>
      </c>
      <c r="S16" s="33">
        <f t="shared" si="1"/>
        <v>0</v>
      </c>
      <c r="T16" s="33">
        <f t="shared" si="1"/>
        <v>0</v>
      </c>
      <c r="U16" s="33">
        <f t="shared" si="1"/>
        <v>0</v>
      </c>
    </row>
    <row r="17" spans="1:21" s="94" customFormat="1" ht="15.75">
      <c r="A17" s="111" t="s">
        <v>0</v>
      </c>
      <c r="B17" s="111"/>
      <c r="C17" s="111"/>
      <c r="D17" s="111"/>
      <c r="E17" s="111"/>
      <c r="F17" s="3"/>
      <c r="G17" s="3"/>
      <c r="H17" s="27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</row>
    <row r="18" spans="1:21" ht="15.75">
      <c r="A18" s="234" t="s">
        <v>23</v>
      </c>
      <c r="B18" s="235"/>
      <c r="C18" s="235"/>
      <c r="D18" s="235"/>
      <c r="E18" s="236"/>
      <c r="F18" s="22">
        <v>210</v>
      </c>
      <c r="G18" s="22"/>
      <c r="H18" s="33">
        <f>H19+H20+H21</f>
        <v>0</v>
      </c>
      <c r="I18" s="60">
        <f>I19+I20+I21</f>
        <v>0</v>
      </c>
      <c r="J18" s="60">
        <f aca="true" t="shared" si="2" ref="J18:U18">J19+J20+J21</f>
        <v>0</v>
      </c>
      <c r="K18" s="60">
        <f t="shared" si="2"/>
        <v>0</v>
      </c>
      <c r="L18" s="60">
        <f t="shared" si="2"/>
        <v>0</v>
      </c>
      <c r="M18" s="60">
        <f t="shared" si="2"/>
        <v>0</v>
      </c>
      <c r="N18" s="60">
        <f t="shared" si="2"/>
        <v>0</v>
      </c>
      <c r="O18" s="60">
        <f t="shared" si="2"/>
        <v>0</v>
      </c>
      <c r="P18" s="60">
        <f t="shared" si="2"/>
        <v>0</v>
      </c>
      <c r="Q18" s="60">
        <f t="shared" si="2"/>
        <v>0</v>
      </c>
      <c r="R18" s="60">
        <f t="shared" si="2"/>
        <v>0</v>
      </c>
      <c r="S18" s="60">
        <f t="shared" si="2"/>
        <v>0</v>
      </c>
      <c r="T18" s="60">
        <f t="shared" si="2"/>
        <v>0</v>
      </c>
      <c r="U18" s="60">
        <f t="shared" si="2"/>
        <v>0</v>
      </c>
    </row>
    <row r="19" spans="1:21" ht="15.75">
      <c r="A19" s="168" t="s">
        <v>70</v>
      </c>
      <c r="B19" s="168"/>
      <c r="C19" s="168"/>
      <c r="D19" s="168"/>
      <c r="E19" s="168"/>
      <c r="F19" s="24">
        <v>211</v>
      </c>
      <c r="G19" s="24">
        <v>211</v>
      </c>
      <c r="H19" s="34">
        <f>SUM(I19:U19)</f>
        <v>0</v>
      </c>
      <c r="I19" s="62"/>
      <c r="J19" s="25"/>
      <c r="K19" s="25"/>
      <c r="L19" s="25"/>
      <c r="M19" s="25"/>
      <c r="N19" s="25"/>
      <c r="O19" s="25"/>
      <c r="P19" s="25"/>
      <c r="Q19" s="59"/>
      <c r="R19" s="26"/>
      <c r="S19" s="26"/>
      <c r="T19" s="26"/>
      <c r="U19" s="26"/>
    </row>
    <row r="20" spans="1:21" ht="15.75">
      <c r="A20" s="168" t="s">
        <v>71</v>
      </c>
      <c r="B20" s="168"/>
      <c r="C20" s="168"/>
      <c r="D20" s="168"/>
      <c r="E20" s="168"/>
      <c r="F20" s="24">
        <v>212</v>
      </c>
      <c r="G20" s="24">
        <v>212</v>
      </c>
      <c r="H20" s="34">
        <f>SUM(I20:U20)</f>
        <v>0</v>
      </c>
      <c r="I20" s="62"/>
      <c r="J20" s="25"/>
      <c r="K20" s="25"/>
      <c r="L20" s="25"/>
      <c r="M20" s="25"/>
      <c r="N20" s="25"/>
      <c r="O20" s="25"/>
      <c r="P20" s="25"/>
      <c r="Q20" s="59"/>
      <c r="R20" s="26"/>
      <c r="S20" s="26"/>
      <c r="T20" s="26"/>
      <c r="U20" s="26"/>
    </row>
    <row r="21" spans="1:21" ht="15.75">
      <c r="A21" s="168" t="s">
        <v>72</v>
      </c>
      <c r="B21" s="168"/>
      <c r="C21" s="168"/>
      <c r="D21" s="168"/>
      <c r="E21" s="168"/>
      <c r="F21" s="24">
        <v>213</v>
      </c>
      <c r="G21" s="24">
        <v>213</v>
      </c>
      <c r="H21" s="34">
        <f>SUM(I21:U21)</f>
        <v>0</v>
      </c>
      <c r="I21" s="62"/>
      <c r="J21" s="25"/>
      <c r="K21" s="25"/>
      <c r="L21" s="25"/>
      <c r="M21" s="25"/>
      <c r="N21" s="25"/>
      <c r="O21" s="25"/>
      <c r="P21" s="25"/>
      <c r="Q21" s="59"/>
      <c r="R21" s="26"/>
      <c r="S21" s="26"/>
      <c r="T21" s="26"/>
      <c r="U21" s="26"/>
    </row>
    <row r="22" spans="1:21" s="95" customFormat="1" ht="15.75">
      <c r="A22" s="240" t="s">
        <v>53</v>
      </c>
      <c r="B22" s="240"/>
      <c r="C22" s="240"/>
      <c r="D22" s="240"/>
      <c r="E22" s="240"/>
      <c r="F22" s="22">
        <v>220</v>
      </c>
      <c r="G22" s="22"/>
      <c r="H22" s="33">
        <f>H24+H31</f>
        <v>0</v>
      </c>
      <c r="I22" s="33">
        <f aca="true" t="shared" si="3" ref="I22:U22">I24+I31</f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</row>
    <row r="23" spans="1:21" ht="15.75">
      <c r="A23" s="111" t="s">
        <v>2</v>
      </c>
      <c r="B23" s="111"/>
      <c r="C23" s="111"/>
      <c r="D23" s="111"/>
      <c r="E23" s="111"/>
      <c r="F23" s="3"/>
      <c r="G23" s="3"/>
      <c r="H23" s="27"/>
      <c r="I23" s="63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</row>
    <row r="24" spans="1:21" ht="15.75">
      <c r="A24" s="229" t="s">
        <v>69</v>
      </c>
      <c r="B24" s="226"/>
      <c r="C24" s="226"/>
      <c r="D24" s="226"/>
      <c r="E24" s="230"/>
      <c r="F24" s="10">
        <v>230</v>
      </c>
      <c r="G24" s="10"/>
      <c r="H24" s="33">
        <f>H25+H26+H27+H28+H29+H30</f>
        <v>0</v>
      </c>
      <c r="I24" s="33">
        <f aca="true" t="shared" si="4" ref="I24:U24">I25+I26+I27+I28+I29+I30</f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</row>
    <row r="25" spans="1:21" ht="15.75">
      <c r="A25" s="231" t="s">
        <v>73</v>
      </c>
      <c r="B25" s="232"/>
      <c r="C25" s="232"/>
      <c r="D25" s="232"/>
      <c r="E25" s="233"/>
      <c r="F25" s="24">
        <v>231</v>
      </c>
      <c r="G25" s="24">
        <v>851</v>
      </c>
      <c r="H25" s="34">
        <f>SUM(I25:U25)</f>
        <v>0</v>
      </c>
      <c r="I25" s="64"/>
      <c r="J25" s="29"/>
      <c r="K25" s="29"/>
      <c r="L25" s="29"/>
      <c r="M25" s="29"/>
      <c r="N25" s="29"/>
      <c r="O25" s="29"/>
      <c r="P25" s="29"/>
      <c r="Q25" s="59"/>
      <c r="R25" s="26"/>
      <c r="S25" s="26"/>
      <c r="T25" s="26"/>
      <c r="U25" s="26"/>
    </row>
    <row r="26" spans="1:21" ht="15.75">
      <c r="A26" s="231" t="s">
        <v>74</v>
      </c>
      <c r="B26" s="232"/>
      <c r="C26" s="232"/>
      <c r="D26" s="232"/>
      <c r="E26" s="233"/>
      <c r="F26" s="24">
        <v>232</v>
      </c>
      <c r="G26" s="24">
        <v>852</v>
      </c>
      <c r="H26" s="34">
        <f aca="true" t="shared" si="5" ref="H26:H31">SUM(I26:U26)</f>
        <v>0</v>
      </c>
      <c r="I26" s="64"/>
      <c r="J26" s="29"/>
      <c r="K26" s="29"/>
      <c r="L26" s="29"/>
      <c r="M26" s="29"/>
      <c r="N26" s="29"/>
      <c r="O26" s="29"/>
      <c r="P26" s="29"/>
      <c r="Q26" s="59"/>
      <c r="R26" s="26"/>
      <c r="S26" s="26"/>
      <c r="T26" s="26"/>
      <c r="U26" s="26"/>
    </row>
    <row r="27" spans="1:21" ht="15.75">
      <c r="A27" s="231" t="s">
        <v>75</v>
      </c>
      <c r="B27" s="232"/>
      <c r="C27" s="232"/>
      <c r="D27" s="232"/>
      <c r="E27" s="233"/>
      <c r="F27" s="24">
        <v>233</v>
      </c>
      <c r="G27" s="24">
        <v>851</v>
      </c>
      <c r="H27" s="34">
        <f t="shared" si="5"/>
        <v>0</v>
      </c>
      <c r="I27" s="64"/>
      <c r="J27" s="29"/>
      <c r="K27" s="29"/>
      <c r="L27" s="29"/>
      <c r="M27" s="29"/>
      <c r="N27" s="29"/>
      <c r="O27" s="29"/>
      <c r="P27" s="29"/>
      <c r="Q27" s="59"/>
      <c r="R27" s="26"/>
      <c r="S27" s="26"/>
      <c r="T27" s="26"/>
      <c r="U27" s="26"/>
    </row>
    <row r="28" spans="1:21" ht="18.75" customHeight="1">
      <c r="A28" s="231" t="s">
        <v>76</v>
      </c>
      <c r="B28" s="232"/>
      <c r="C28" s="232"/>
      <c r="D28" s="232"/>
      <c r="E28" s="233"/>
      <c r="F28" s="24">
        <v>234</v>
      </c>
      <c r="G28" s="24">
        <v>853</v>
      </c>
      <c r="H28" s="34">
        <f t="shared" si="5"/>
        <v>0</v>
      </c>
      <c r="I28" s="64"/>
      <c r="J28" s="29"/>
      <c r="K28" s="29"/>
      <c r="L28" s="29"/>
      <c r="M28" s="29"/>
      <c r="N28" s="29"/>
      <c r="O28" s="29"/>
      <c r="P28" s="29"/>
      <c r="Q28" s="59"/>
      <c r="R28" s="26"/>
      <c r="S28" s="26"/>
      <c r="T28" s="26"/>
      <c r="U28" s="26"/>
    </row>
    <row r="29" spans="1:21" ht="32.25" customHeight="1">
      <c r="A29" s="231" t="s">
        <v>96</v>
      </c>
      <c r="B29" s="232"/>
      <c r="C29" s="232"/>
      <c r="D29" s="232"/>
      <c r="E29" s="233"/>
      <c r="F29" s="24">
        <v>235</v>
      </c>
      <c r="G29" s="24">
        <v>831</v>
      </c>
      <c r="H29" s="34">
        <f t="shared" si="5"/>
        <v>0</v>
      </c>
      <c r="I29" s="64"/>
      <c r="J29" s="29"/>
      <c r="K29" s="29"/>
      <c r="L29" s="29"/>
      <c r="M29" s="29"/>
      <c r="N29" s="29"/>
      <c r="O29" s="29"/>
      <c r="P29" s="29"/>
      <c r="Q29" s="59"/>
      <c r="R29" s="26"/>
      <c r="S29" s="26"/>
      <c r="T29" s="26"/>
      <c r="U29" s="26"/>
    </row>
    <row r="30" spans="1:21" ht="15.75">
      <c r="A30" s="231" t="s">
        <v>77</v>
      </c>
      <c r="B30" s="232"/>
      <c r="C30" s="232"/>
      <c r="D30" s="232"/>
      <c r="E30" s="233"/>
      <c r="F30" s="24">
        <v>236</v>
      </c>
      <c r="G30" s="24"/>
      <c r="H30" s="34">
        <f>SUM(I30:U30)</f>
        <v>0</v>
      </c>
      <c r="I30" s="64"/>
      <c r="J30" s="29"/>
      <c r="K30" s="29"/>
      <c r="L30" s="29"/>
      <c r="M30" s="29"/>
      <c r="N30" s="29"/>
      <c r="O30" s="29"/>
      <c r="P30" s="29"/>
      <c r="Q30" s="59"/>
      <c r="R30" s="26"/>
      <c r="S30" s="26"/>
      <c r="T30" s="26"/>
      <c r="U30" s="26"/>
    </row>
    <row r="31" spans="1:21" s="94" customFormat="1" ht="15.75" customHeight="1">
      <c r="A31" s="231" t="s">
        <v>25</v>
      </c>
      <c r="B31" s="232"/>
      <c r="C31" s="232"/>
      <c r="D31" s="232"/>
      <c r="E31" s="233"/>
      <c r="F31" s="24">
        <v>240</v>
      </c>
      <c r="G31" s="24"/>
      <c r="H31" s="34">
        <f t="shared" si="5"/>
        <v>0</v>
      </c>
      <c r="I31" s="64"/>
      <c r="J31" s="25"/>
      <c r="K31" s="25"/>
      <c r="L31" s="25"/>
      <c r="M31" s="25"/>
      <c r="N31" s="25"/>
      <c r="O31" s="25"/>
      <c r="P31" s="25"/>
      <c r="Q31" s="59"/>
      <c r="R31" s="26"/>
      <c r="S31" s="26"/>
      <c r="T31" s="26"/>
      <c r="U31" s="26"/>
    </row>
    <row r="32" spans="1:21" ht="15.75">
      <c r="A32" s="234" t="s">
        <v>24</v>
      </c>
      <c r="B32" s="235"/>
      <c r="C32" s="235"/>
      <c r="D32" s="235"/>
      <c r="E32" s="236"/>
      <c r="F32" s="22">
        <v>260</v>
      </c>
      <c r="G32" s="10" t="s">
        <v>52</v>
      </c>
      <c r="H32" s="33">
        <f>H34+H35</f>
        <v>0</v>
      </c>
      <c r="I32" s="33">
        <f aca="true" t="shared" si="6" ref="I32:U32">I34+I35</f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3">
        <f t="shared" si="6"/>
        <v>0</v>
      </c>
      <c r="N32" s="33">
        <f t="shared" si="6"/>
        <v>0</v>
      </c>
      <c r="O32" s="33">
        <f t="shared" si="6"/>
        <v>0</v>
      </c>
      <c r="P32" s="33">
        <f t="shared" si="6"/>
        <v>0</v>
      </c>
      <c r="Q32" s="33">
        <f t="shared" si="6"/>
        <v>0</v>
      </c>
      <c r="R32" s="33">
        <f t="shared" si="6"/>
        <v>0</v>
      </c>
      <c r="S32" s="33">
        <f t="shared" si="6"/>
        <v>0</v>
      </c>
      <c r="T32" s="33">
        <f t="shared" si="6"/>
        <v>0</v>
      </c>
      <c r="U32" s="33">
        <f t="shared" si="6"/>
        <v>0</v>
      </c>
    </row>
    <row r="33" spans="1:21" ht="15.75">
      <c r="A33" s="254" t="s">
        <v>2</v>
      </c>
      <c r="B33" s="255"/>
      <c r="C33" s="255"/>
      <c r="D33" s="255"/>
      <c r="E33" s="256"/>
      <c r="F33" s="76"/>
      <c r="G33" s="70"/>
      <c r="H33" s="77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31.5" customHeight="1">
      <c r="A34" s="228" t="s">
        <v>97</v>
      </c>
      <c r="B34" s="228"/>
      <c r="C34" s="228"/>
      <c r="D34" s="228"/>
      <c r="E34" s="228"/>
      <c r="F34" s="70">
        <v>261</v>
      </c>
      <c r="G34" s="70">
        <v>243</v>
      </c>
      <c r="H34" s="71">
        <f>SUM(I34:U34)</f>
        <v>0</v>
      </c>
      <c r="I34" s="72"/>
      <c r="J34" s="73"/>
      <c r="K34" s="73"/>
      <c r="L34" s="73"/>
      <c r="M34" s="73"/>
      <c r="N34" s="73"/>
      <c r="O34" s="73"/>
      <c r="P34" s="73"/>
      <c r="Q34" s="74"/>
      <c r="R34" s="75"/>
      <c r="S34" s="75"/>
      <c r="T34" s="75"/>
      <c r="U34" s="75"/>
    </row>
    <row r="35" spans="1:21" ht="33.75" customHeight="1">
      <c r="A35" s="231" t="s">
        <v>98</v>
      </c>
      <c r="B35" s="232"/>
      <c r="C35" s="232"/>
      <c r="D35" s="232"/>
      <c r="E35" s="233"/>
      <c r="F35" s="24">
        <v>262</v>
      </c>
      <c r="G35" s="24">
        <v>244</v>
      </c>
      <c r="H35" s="93">
        <f>SUM(I35:U35)</f>
        <v>0</v>
      </c>
      <c r="I35" s="96"/>
      <c r="J35" s="97"/>
      <c r="K35" s="97"/>
      <c r="L35" s="97"/>
      <c r="M35" s="97"/>
      <c r="N35" s="97"/>
      <c r="O35" s="97"/>
      <c r="P35" s="97"/>
      <c r="Q35" s="98"/>
      <c r="R35" s="99"/>
      <c r="S35" s="99"/>
      <c r="T35" s="99"/>
      <c r="U35" s="99"/>
    </row>
    <row r="36" spans="1:21" ht="15.75">
      <c r="A36" s="240" t="s">
        <v>57</v>
      </c>
      <c r="B36" s="240"/>
      <c r="C36" s="240"/>
      <c r="D36" s="240"/>
      <c r="E36" s="240"/>
      <c r="F36" s="22">
        <v>300</v>
      </c>
      <c r="G36" s="22" t="s">
        <v>52</v>
      </c>
      <c r="H36" s="33">
        <f>H37+H38</f>
        <v>0</v>
      </c>
      <c r="I36" s="33">
        <f aca="true" t="shared" si="7" ref="I36:U36">I37+I38</f>
        <v>0</v>
      </c>
      <c r="J36" s="33">
        <f t="shared" si="7"/>
        <v>0</v>
      </c>
      <c r="K36" s="33">
        <f t="shared" si="7"/>
        <v>0</v>
      </c>
      <c r="L36" s="33">
        <f t="shared" si="7"/>
        <v>0</v>
      </c>
      <c r="M36" s="33">
        <f t="shared" si="7"/>
        <v>0</v>
      </c>
      <c r="N36" s="33">
        <f t="shared" si="7"/>
        <v>0</v>
      </c>
      <c r="O36" s="33">
        <f t="shared" si="7"/>
        <v>0</v>
      </c>
      <c r="P36" s="33">
        <f t="shared" si="7"/>
        <v>0</v>
      </c>
      <c r="Q36" s="33">
        <f t="shared" si="7"/>
        <v>0</v>
      </c>
      <c r="R36" s="33">
        <f t="shared" si="7"/>
        <v>0</v>
      </c>
      <c r="S36" s="33">
        <f t="shared" si="7"/>
        <v>0</v>
      </c>
      <c r="T36" s="33">
        <f t="shared" si="7"/>
        <v>0</v>
      </c>
      <c r="U36" s="33">
        <f t="shared" si="7"/>
        <v>0</v>
      </c>
    </row>
    <row r="37" spans="1:21" ht="15.75">
      <c r="A37" s="229" t="s">
        <v>54</v>
      </c>
      <c r="B37" s="226"/>
      <c r="C37" s="226"/>
      <c r="D37" s="226"/>
      <c r="E37" s="230"/>
      <c r="F37" s="10">
        <v>310</v>
      </c>
      <c r="G37" s="22"/>
      <c r="H37" s="31">
        <f>SUM(I37:U37)</f>
        <v>0</v>
      </c>
      <c r="I37" s="88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5.75">
      <c r="A38" s="229" t="s">
        <v>4</v>
      </c>
      <c r="B38" s="226"/>
      <c r="C38" s="226"/>
      <c r="D38" s="226"/>
      <c r="E38" s="230"/>
      <c r="F38" s="10">
        <v>320</v>
      </c>
      <c r="G38" s="22"/>
      <c r="H38" s="31">
        <f>SUM(I38:U38)</f>
        <v>0</v>
      </c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5.75">
      <c r="A39" s="240" t="s">
        <v>58</v>
      </c>
      <c r="B39" s="240"/>
      <c r="C39" s="240"/>
      <c r="D39" s="240"/>
      <c r="E39" s="240"/>
      <c r="F39" s="22">
        <v>400</v>
      </c>
      <c r="G39" s="22" t="s">
        <v>52</v>
      </c>
      <c r="H39" s="33">
        <f>H40+H41</f>
        <v>0</v>
      </c>
      <c r="I39" s="33">
        <f aca="true" t="shared" si="8" ref="I39:U39">I40+I41</f>
        <v>0</v>
      </c>
      <c r="J39" s="33">
        <f t="shared" si="8"/>
        <v>0</v>
      </c>
      <c r="K39" s="33">
        <f t="shared" si="8"/>
        <v>0</v>
      </c>
      <c r="L39" s="33">
        <f t="shared" si="8"/>
        <v>0</v>
      </c>
      <c r="M39" s="33">
        <f t="shared" si="8"/>
        <v>0</v>
      </c>
      <c r="N39" s="33">
        <f t="shared" si="8"/>
        <v>0</v>
      </c>
      <c r="O39" s="33">
        <f t="shared" si="8"/>
        <v>0</v>
      </c>
      <c r="P39" s="33">
        <f t="shared" si="8"/>
        <v>0</v>
      </c>
      <c r="Q39" s="33">
        <f t="shared" si="8"/>
        <v>0</v>
      </c>
      <c r="R39" s="33">
        <f t="shared" si="8"/>
        <v>0</v>
      </c>
      <c r="S39" s="33">
        <f t="shared" si="8"/>
        <v>0</v>
      </c>
      <c r="T39" s="33">
        <f t="shared" si="8"/>
        <v>0</v>
      </c>
      <c r="U39" s="33">
        <f t="shared" si="8"/>
        <v>0</v>
      </c>
    </row>
    <row r="40" spans="1:21" ht="15.75">
      <c r="A40" s="229" t="s">
        <v>55</v>
      </c>
      <c r="B40" s="226"/>
      <c r="C40" s="226"/>
      <c r="D40" s="226"/>
      <c r="E40" s="230"/>
      <c r="F40" s="10">
        <v>410</v>
      </c>
      <c r="G40" s="22"/>
      <c r="H40" s="31">
        <f>SUM(I40:U40)</f>
        <v>0</v>
      </c>
      <c r="I40" s="9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5.75">
      <c r="A41" s="229" t="s">
        <v>56</v>
      </c>
      <c r="B41" s="226"/>
      <c r="C41" s="226"/>
      <c r="D41" s="226"/>
      <c r="E41" s="230"/>
      <c r="F41" s="10">
        <v>420</v>
      </c>
      <c r="G41" s="22"/>
      <c r="H41" s="31">
        <f>SUM(I41:U41)</f>
        <v>0</v>
      </c>
      <c r="I41" s="9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5.75">
      <c r="A42" s="234" t="s">
        <v>26</v>
      </c>
      <c r="B42" s="235"/>
      <c r="C42" s="235"/>
      <c r="D42" s="235"/>
      <c r="E42" s="236"/>
      <c r="F42" s="22">
        <v>500</v>
      </c>
      <c r="G42" s="22" t="s">
        <v>52</v>
      </c>
      <c r="H42" s="33">
        <f>SUM(I42:U42)</f>
        <v>0</v>
      </c>
      <c r="I42" s="61"/>
      <c r="J42" s="23"/>
      <c r="K42" s="23"/>
      <c r="L42" s="23"/>
      <c r="M42" s="23"/>
      <c r="N42" s="23"/>
      <c r="O42" s="23"/>
      <c r="P42" s="23"/>
      <c r="Q42" s="59"/>
      <c r="R42" s="12"/>
      <c r="S42" s="26"/>
      <c r="T42" s="12"/>
      <c r="U42" s="12"/>
    </row>
    <row r="43" spans="1:21" ht="15.75">
      <c r="A43" s="234" t="s">
        <v>27</v>
      </c>
      <c r="B43" s="235"/>
      <c r="C43" s="235"/>
      <c r="D43" s="235"/>
      <c r="E43" s="236"/>
      <c r="F43" s="22">
        <v>600</v>
      </c>
      <c r="G43" s="22" t="s">
        <v>52</v>
      </c>
      <c r="H43" s="33"/>
      <c r="I43" s="23"/>
      <c r="J43" s="23"/>
      <c r="K43" s="23"/>
      <c r="L43" s="23"/>
      <c r="M43" s="23"/>
      <c r="N43" s="23"/>
      <c r="O43" s="23"/>
      <c r="P43" s="23"/>
      <c r="Q43" s="12"/>
      <c r="R43" s="12"/>
      <c r="S43" s="12"/>
      <c r="T43" s="12"/>
      <c r="U43" s="12"/>
    </row>
    <row r="44" ht="12.75" customHeight="1"/>
    <row r="45" ht="15.75">
      <c r="A45" s="13" t="s">
        <v>28</v>
      </c>
    </row>
    <row r="46" spans="1:7" ht="15.75">
      <c r="A46" s="245" t="s">
        <v>29</v>
      </c>
      <c r="B46" s="246"/>
      <c r="C46" s="246"/>
      <c r="D46" s="246"/>
      <c r="E46" s="247"/>
      <c r="F46" s="37"/>
      <c r="G46" s="38"/>
    </row>
    <row r="49" spans="1:21" ht="15.75">
      <c r="A49" s="249" t="s">
        <v>5</v>
      </c>
      <c r="B49" s="249"/>
      <c r="C49" s="249"/>
      <c r="D49" s="249"/>
      <c r="E49" s="249"/>
      <c r="F49" s="249"/>
      <c r="G49" s="249"/>
      <c r="H49" s="252"/>
      <c r="I49" s="252"/>
      <c r="J49" s="39"/>
      <c r="K49" s="39"/>
      <c r="L49" s="248"/>
      <c r="M49" s="248"/>
      <c r="N49" s="248"/>
      <c r="O49" s="248"/>
      <c r="P49" s="248"/>
      <c r="Q49" s="248"/>
      <c r="R49" s="248"/>
      <c r="S49" s="248"/>
      <c r="T49" s="248"/>
      <c r="U49" s="248"/>
    </row>
    <row r="50" spans="1:21" ht="15.75">
      <c r="A50" s="249"/>
      <c r="B50" s="249"/>
      <c r="C50" s="249"/>
      <c r="D50" s="249"/>
      <c r="E50" s="249"/>
      <c r="F50" s="249"/>
      <c r="G50" s="249"/>
      <c r="H50" s="250" t="s">
        <v>6</v>
      </c>
      <c r="I50" s="250"/>
      <c r="J50" s="4"/>
      <c r="K50" s="4"/>
      <c r="L50" s="251" t="s">
        <v>7</v>
      </c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ht="15.75">
      <c r="A51" s="249" t="s">
        <v>79</v>
      </c>
      <c r="B51" s="249"/>
      <c r="C51" s="249"/>
      <c r="D51" s="249"/>
      <c r="E51" s="249"/>
      <c r="F51" s="249"/>
      <c r="G51" s="249"/>
      <c r="H51" s="252"/>
      <c r="I51" s="252"/>
      <c r="J51" s="39"/>
      <c r="K51" s="39"/>
      <c r="L51" s="248" t="s">
        <v>80</v>
      </c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1" ht="15.75">
      <c r="A52" s="249"/>
      <c r="B52" s="249"/>
      <c r="C52" s="249"/>
      <c r="D52" s="249"/>
      <c r="E52" s="249"/>
      <c r="F52" s="249"/>
      <c r="G52" s="249"/>
      <c r="H52" s="250" t="s">
        <v>6</v>
      </c>
      <c r="I52" s="250"/>
      <c r="J52" s="4"/>
      <c r="K52" s="4"/>
      <c r="L52" s="251" t="s">
        <v>7</v>
      </c>
      <c r="M52" s="251"/>
      <c r="N52" s="251"/>
      <c r="O52" s="251"/>
      <c r="P52" s="251"/>
      <c r="Q52" s="251"/>
      <c r="R52" s="251"/>
      <c r="S52" s="251"/>
      <c r="T52" s="251"/>
      <c r="U52" s="251"/>
    </row>
    <row r="53" spans="1:21" ht="15.75">
      <c r="A53" s="249" t="s">
        <v>8</v>
      </c>
      <c r="B53" s="249"/>
      <c r="C53" s="249"/>
      <c r="D53" s="249"/>
      <c r="E53" s="249"/>
      <c r="F53" s="249"/>
      <c r="G53" s="249"/>
      <c r="H53" s="252"/>
      <c r="I53" s="252"/>
      <c r="J53" s="39"/>
      <c r="K53" s="39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1:21" ht="15.75">
      <c r="A54" s="249"/>
      <c r="B54" s="249"/>
      <c r="C54" s="249"/>
      <c r="D54" s="249"/>
      <c r="E54" s="249"/>
      <c r="F54" s="249"/>
      <c r="G54" s="249"/>
      <c r="H54" s="250" t="s">
        <v>6</v>
      </c>
      <c r="I54" s="250"/>
      <c r="J54" s="4"/>
      <c r="K54" s="4"/>
      <c r="L54" s="251" t="s">
        <v>7</v>
      </c>
      <c r="M54" s="251"/>
      <c r="N54" s="251"/>
      <c r="O54" s="251"/>
      <c r="P54" s="251"/>
      <c r="Q54" s="251"/>
      <c r="R54" s="251"/>
      <c r="S54" s="251"/>
      <c r="T54" s="251"/>
      <c r="U54" s="251"/>
    </row>
    <row r="55" spans="1:2" ht="15.75">
      <c r="A55" s="253"/>
      <c r="B55" s="253"/>
    </row>
    <row r="56" ht="15.75">
      <c r="A56" s="5" t="s">
        <v>9</v>
      </c>
    </row>
    <row r="70" spans="10:11" ht="15.75">
      <c r="J70" s="40"/>
      <c r="K70" s="40"/>
    </row>
  </sheetData>
  <sheetProtection password="CC65" sheet="1" formatCells="0" formatColumns="0"/>
  <mergeCells count="79">
    <mergeCell ref="A54:G54"/>
    <mergeCell ref="H54:I54"/>
    <mergeCell ref="L54:U54"/>
    <mergeCell ref="A55:B55"/>
    <mergeCell ref="A52:G52"/>
    <mergeCell ref="H52:I52"/>
    <mergeCell ref="L52:U52"/>
    <mergeCell ref="A53:G53"/>
    <mergeCell ref="H53:I53"/>
    <mergeCell ref="L53:U53"/>
    <mergeCell ref="L49:U49"/>
    <mergeCell ref="A50:G50"/>
    <mergeCell ref="H50:I50"/>
    <mergeCell ref="L50:U50"/>
    <mergeCell ref="A51:G51"/>
    <mergeCell ref="H51:I51"/>
    <mergeCell ref="L51:U51"/>
    <mergeCell ref="A41:E41"/>
    <mergeCell ref="A42:E42"/>
    <mergeCell ref="A43:E43"/>
    <mergeCell ref="A46:E46"/>
    <mergeCell ref="A49:G49"/>
    <mergeCell ref="H49:I49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U4:U5"/>
    <mergeCell ref="A6:E6"/>
    <mergeCell ref="A7:E7"/>
    <mergeCell ref="A8:E8"/>
    <mergeCell ref="A9:E9"/>
    <mergeCell ref="A10:E10"/>
    <mergeCell ref="Q3:U3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A1:U1"/>
    <mergeCell ref="A2:E5"/>
    <mergeCell ref="F2:F5"/>
    <mergeCell ref="G2:G5"/>
    <mergeCell ref="H2:U2"/>
    <mergeCell ref="H3:H5"/>
    <mergeCell ref="I3:I5"/>
    <mergeCell ref="J3:N3"/>
    <mergeCell ref="O3:O5"/>
    <mergeCell ref="P3:P5"/>
  </mergeCells>
  <printOptions/>
  <pageMargins left="0.2755905511811024" right="0.15748031496062992" top="0.1968503937007874" bottom="0.2362204724409449" header="0.1968503937007874" footer="0.1968503937007874"/>
  <pageSetup fitToHeight="8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workbookViewId="0" topLeftCell="A10">
      <selection activeCell="D12" sqref="D12"/>
    </sheetView>
  </sheetViews>
  <sheetFormatPr defaultColWidth="9.00390625" defaultRowHeight="12.75"/>
  <cols>
    <col min="1" max="1" width="33.125" style="14" customWidth="1"/>
    <col min="2" max="2" width="8.625" style="14" customWidth="1"/>
    <col min="3" max="3" width="8.75390625" style="14" customWidth="1"/>
    <col min="4" max="4" width="14.625" style="14" customWidth="1"/>
    <col min="5" max="5" width="11.75390625" style="14" customWidth="1"/>
    <col min="6" max="6" width="12.875" style="14" customWidth="1"/>
    <col min="7" max="7" width="14.625" style="79" customWidth="1"/>
    <col min="8" max="9" width="12.75390625" style="14" customWidth="1"/>
    <col min="10" max="10" width="14.625" style="14" customWidth="1"/>
    <col min="11" max="11" width="13.125" style="14" customWidth="1"/>
    <col min="12" max="12" width="12.625" style="14" customWidth="1"/>
    <col min="13" max="16384" width="9.125" style="14" customWidth="1"/>
  </cols>
  <sheetData>
    <row r="1" spans="10:12" ht="15.75">
      <c r="J1" s="285" t="s">
        <v>30</v>
      </c>
      <c r="K1" s="285"/>
      <c r="L1" s="285"/>
    </row>
    <row r="2" spans="1:10" ht="21" customHeight="1">
      <c r="A2" s="274" t="s">
        <v>83</v>
      </c>
      <c r="B2" s="274"/>
      <c r="C2" s="274"/>
      <c r="D2" s="274"/>
      <c r="E2" s="274"/>
      <c r="F2" s="274"/>
      <c r="G2" s="274"/>
      <c r="H2" s="274"/>
      <c r="I2" s="274"/>
      <c r="J2" s="274"/>
    </row>
    <row r="3" ht="15.75">
      <c r="A3" s="15"/>
    </row>
    <row r="4" spans="1:12" ht="47.25" customHeight="1">
      <c r="A4" s="275" t="s">
        <v>1</v>
      </c>
      <c r="B4" s="276" t="s">
        <v>11</v>
      </c>
      <c r="C4" s="276" t="s">
        <v>31</v>
      </c>
      <c r="D4" s="279" t="s">
        <v>32</v>
      </c>
      <c r="E4" s="280"/>
      <c r="F4" s="280"/>
      <c r="G4" s="280"/>
      <c r="H4" s="280"/>
      <c r="I4" s="280"/>
      <c r="J4" s="280"/>
      <c r="K4" s="280"/>
      <c r="L4" s="281"/>
    </row>
    <row r="5" spans="1:12" ht="15.75">
      <c r="A5" s="275"/>
      <c r="B5" s="276"/>
      <c r="C5" s="276"/>
      <c r="D5" s="277" t="s">
        <v>33</v>
      </c>
      <c r="E5" s="277"/>
      <c r="F5" s="277"/>
      <c r="G5" s="279" t="s">
        <v>0</v>
      </c>
      <c r="H5" s="280"/>
      <c r="I5" s="280"/>
      <c r="J5" s="280"/>
      <c r="K5" s="280"/>
      <c r="L5" s="281"/>
    </row>
    <row r="6" spans="1:12" ht="94.5" customHeight="1">
      <c r="A6" s="275"/>
      <c r="B6" s="276"/>
      <c r="C6" s="276"/>
      <c r="D6" s="276"/>
      <c r="E6" s="276"/>
      <c r="F6" s="276"/>
      <c r="G6" s="278" t="s">
        <v>34</v>
      </c>
      <c r="H6" s="278"/>
      <c r="I6" s="278"/>
      <c r="J6" s="282" t="s">
        <v>35</v>
      </c>
      <c r="K6" s="283"/>
      <c r="L6" s="284"/>
    </row>
    <row r="7" spans="1:12" ht="23.25" customHeight="1">
      <c r="A7" s="275"/>
      <c r="B7" s="276"/>
      <c r="C7" s="276"/>
      <c r="D7" s="42" t="s">
        <v>99</v>
      </c>
      <c r="E7" s="42" t="s">
        <v>100</v>
      </c>
      <c r="F7" s="42" t="s">
        <v>101</v>
      </c>
      <c r="G7" s="80" t="s">
        <v>99</v>
      </c>
      <c r="H7" s="42" t="s">
        <v>100</v>
      </c>
      <c r="I7" s="42" t="s">
        <v>101</v>
      </c>
      <c r="J7" s="42" t="s">
        <v>99</v>
      </c>
      <c r="K7" s="42" t="s">
        <v>100</v>
      </c>
      <c r="L7" s="42" t="s">
        <v>101</v>
      </c>
    </row>
    <row r="8" spans="1:12" ht="49.5" customHeight="1">
      <c r="A8" s="275"/>
      <c r="B8" s="276"/>
      <c r="C8" s="276"/>
      <c r="D8" s="42" t="s">
        <v>36</v>
      </c>
      <c r="E8" s="42" t="s">
        <v>37</v>
      </c>
      <c r="F8" s="42" t="s">
        <v>38</v>
      </c>
      <c r="G8" s="80" t="s">
        <v>36</v>
      </c>
      <c r="H8" s="42" t="s">
        <v>37</v>
      </c>
      <c r="I8" s="42" t="s">
        <v>38</v>
      </c>
      <c r="J8" s="42" t="s">
        <v>36</v>
      </c>
      <c r="K8" s="42" t="s">
        <v>37</v>
      </c>
      <c r="L8" s="42" t="s">
        <v>38</v>
      </c>
    </row>
    <row r="9" spans="1:12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80">
        <v>7</v>
      </c>
      <c r="H9" s="42">
        <v>8</v>
      </c>
      <c r="I9" s="42">
        <v>9</v>
      </c>
      <c r="J9" s="42">
        <v>10</v>
      </c>
      <c r="K9" s="42">
        <v>8</v>
      </c>
      <c r="L9" s="42">
        <v>9</v>
      </c>
    </row>
    <row r="10" spans="1:12" ht="47.25">
      <c r="A10" s="52" t="s">
        <v>39</v>
      </c>
      <c r="B10" s="53" t="s">
        <v>40</v>
      </c>
      <c r="C10" s="54" t="s">
        <v>41</v>
      </c>
      <c r="D10" s="55">
        <f>G10+J10</f>
        <v>3747150.0000000005</v>
      </c>
      <c r="E10" s="55">
        <f>H10+K10</f>
        <v>0</v>
      </c>
      <c r="F10" s="55">
        <f>I10+L10</f>
        <v>0</v>
      </c>
      <c r="G10" s="56">
        <f aca="true" t="shared" si="0" ref="G10:L10">G12+G17</f>
        <v>3747150.0000000005</v>
      </c>
      <c r="H10" s="56">
        <f t="shared" si="0"/>
        <v>0</v>
      </c>
      <c r="I10" s="56">
        <f t="shared" si="0"/>
        <v>0</v>
      </c>
      <c r="J10" s="56">
        <f>J12+J17</f>
        <v>0</v>
      </c>
      <c r="K10" s="56">
        <f t="shared" si="0"/>
        <v>0</v>
      </c>
      <c r="L10" s="56">
        <f t="shared" si="0"/>
        <v>0</v>
      </c>
    </row>
    <row r="11" spans="1:12" ht="15.75">
      <c r="A11" s="43" t="s">
        <v>42</v>
      </c>
      <c r="B11" s="42"/>
      <c r="C11" s="42" t="s">
        <v>41</v>
      </c>
      <c r="D11" s="43"/>
      <c r="E11" s="43"/>
      <c r="F11" s="43"/>
      <c r="G11" s="81"/>
      <c r="H11" s="43"/>
      <c r="I11" s="43"/>
      <c r="J11" s="43"/>
      <c r="K11" s="43"/>
      <c r="L11" s="43"/>
    </row>
    <row r="12" spans="1:12" s="16" customFormat="1" ht="15.75">
      <c r="A12" s="49" t="s">
        <v>95</v>
      </c>
      <c r="B12" s="50">
        <v>1001</v>
      </c>
      <c r="C12" s="50"/>
      <c r="D12" s="51">
        <f>G12+J12</f>
        <v>1204529.81</v>
      </c>
      <c r="E12" s="51">
        <f>H12+K12</f>
        <v>0</v>
      </c>
      <c r="F12" s="51">
        <f>I12+L12</f>
        <v>0</v>
      </c>
      <c r="G12" s="51">
        <f aca="true" t="shared" si="1" ref="G12:L12">SUM(G14:G16)</f>
        <v>1204529.81</v>
      </c>
      <c r="H12" s="51">
        <f t="shared" si="1"/>
        <v>0</v>
      </c>
      <c r="I12" s="51">
        <f t="shared" si="1"/>
        <v>0</v>
      </c>
      <c r="J12" s="51">
        <f>SUM(J14:J16)</f>
        <v>0</v>
      </c>
      <c r="K12" s="51">
        <f t="shared" si="1"/>
        <v>0</v>
      </c>
      <c r="L12" s="51">
        <f t="shared" si="1"/>
        <v>0</v>
      </c>
    </row>
    <row r="13" spans="1:12" ht="15.75">
      <c r="A13" s="43" t="s">
        <v>2</v>
      </c>
      <c r="B13" s="42" t="s">
        <v>41</v>
      </c>
      <c r="C13" s="44"/>
      <c r="D13" s="44"/>
      <c r="E13" s="44"/>
      <c r="F13" s="44"/>
      <c r="G13" s="82"/>
      <c r="H13" s="44"/>
      <c r="I13" s="44"/>
      <c r="J13" s="44"/>
      <c r="K13" s="44"/>
      <c r="L13" s="44"/>
    </row>
    <row r="14" spans="1:12" ht="48.75" customHeight="1">
      <c r="A14" s="57" t="s">
        <v>84</v>
      </c>
      <c r="B14" s="58">
        <v>1002</v>
      </c>
      <c r="C14" s="58">
        <v>2017</v>
      </c>
      <c r="D14" s="55">
        <f>G14+J14</f>
        <v>862851.2</v>
      </c>
      <c r="E14" s="55">
        <f aca="true" t="shared" si="2" ref="E14:F16">H14+K14</f>
        <v>0</v>
      </c>
      <c r="F14" s="55">
        <f>I14+L14</f>
        <v>0</v>
      </c>
      <c r="G14" s="100">
        <v>862851.2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</row>
    <row r="15" spans="1:12" ht="78.75">
      <c r="A15" s="57" t="s">
        <v>85</v>
      </c>
      <c r="B15" s="58">
        <v>1003</v>
      </c>
      <c r="C15" s="58">
        <v>2017</v>
      </c>
      <c r="D15" s="55">
        <f>G15+J15</f>
        <v>0</v>
      </c>
      <c r="E15" s="55">
        <f t="shared" si="2"/>
        <v>0</v>
      </c>
      <c r="F15" s="55">
        <f t="shared" si="2"/>
        <v>0</v>
      </c>
      <c r="G15" s="100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</row>
    <row r="16" spans="1:12" ht="77.25" customHeight="1">
      <c r="A16" s="57" t="s">
        <v>86</v>
      </c>
      <c r="B16" s="58">
        <v>1004</v>
      </c>
      <c r="C16" s="58">
        <v>2017</v>
      </c>
      <c r="D16" s="55">
        <f>G16+J16</f>
        <v>341678.61</v>
      </c>
      <c r="E16" s="55">
        <f t="shared" si="2"/>
        <v>0</v>
      </c>
      <c r="F16" s="55">
        <f t="shared" si="2"/>
        <v>0</v>
      </c>
      <c r="G16" s="100">
        <v>341678.61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</row>
    <row r="17" spans="1:12" ht="31.5">
      <c r="A17" s="49" t="s">
        <v>43</v>
      </c>
      <c r="B17" s="50">
        <v>2001</v>
      </c>
      <c r="C17" s="50"/>
      <c r="D17" s="51">
        <f>G17+J17</f>
        <v>2542620.1900000004</v>
      </c>
      <c r="E17" s="51"/>
      <c r="F17" s="51"/>
      <c r="G17" s="51">
        <f aca="true" t="shared" si="3" ref="G17:L17">SUM(G19:G21)</f>
        <v>2542620.1900000004</v>
      </c>
      <c r="H17" s="51">
        <f t="shared" si="3"/>
        <v>0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51">
        <f t="shared" si="3"/>
        <v>0</v>
      </c>
    </row>
    <row r="18" spans="1:12" ht="15.75" customHeight="1">
      <c r="A18" s="43" t="s">
        <v>2</v>
      </c>
      <c r="B18" s="42" t="s">
        <v>41</v>
      </c>
      <c r="C18" s="44"/>
      <c r="D18" s="44"/>
      <c r="E18" s="44"/>
      <c r="F18" s="44"/>
      <c r="G18" s="83"/>
      <c r="H18" s="44"/>
      <c r="I18" s="44"/>
      <c r="J18" s="44"/>
      <c r="K18" s="44"/>
      <c r="L18" s="44"/>
    </row>
    <row r="19" spans="1:12" ht="48.75" customHeight="1">
      <c r="A19" s="57" t="s">
        <v>84</v>
      </c>
      <c r="B19" s="58">
        <v>1002</v>
      </c>
      <c r="C19" s="58">
        <v>2018</v>
      </c>
      <c r="D19" s="55">
        <f>G19+J19</f>
        <v>239148.80000000005</v>
      </c>
      <c r="E19" s="55">
        <f aca="true" t="shared" si="4" ref="E19:F21">H19+K19</f>
        <v>0</v>
      </c>
      <c r="F19" s="55">
        <f t="shared" si="4"/>
        <v>0</v>
      </c>
      <c r="G19" s="101">
        <f>'III-2018'!I32-'5-6'!G14</f>
        <v>239148.80000000005</v>
      </c>
      <c r="H19" s="87"/>
      <c r="I19" s="87">
        <v>0</v>
      </c>
      <c r="J19" s="87">
        <v>0</v>
      </c>
      <c r="K19" s="87">
        <v>0</v>
      </c>
      <c r="L19" s="87">
        <v>0</v>
      </c>
    </row>
    <row r="20" spans="1:12" ht="78.75">
      <c r="A20" s="57" t="s">
        <v>85</v>
      </c>
      <c r="B20" s="58">
        <v>1003</v>
      </c>
      <c r="C20" s="58">
        <v>2018</v>
      </c>
      <c r="D20" s="55">
        <f>G20+J20</f>
        <v>552300</v>
      </c>
      <c r="E20" s="55">
        <f t="shared" si="4"/>
        <v>0</v>
      </c>
      <c r="F20" s="55">
        <f t="shared" si="4"/>
        <v>0</v>
      </c>
      <c r="G20" s="101">
        <f>('III-2018'!J32+'III-2018'!K32+'III-2018'!L32)-'5-6'!G15</f>
        <v>552300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</row>
    <row r="21" spans="1:14" ht="81" customHeight="1">
      <c r="A21" s="57" t="s">
        <v>86</v>
      </c>
      <c r="B21" s="58">
        <v>1004</v>
      </c>
      <c r="C21" s="58">
        <v>2018</v>
      </c>
      <c r="D21" s="55">
        <f>G21+J21</f>
        <v>1751171.3900000001</v>
      </c>
      <c r="E21" s="55">
        <f t="shared" si="4"/>
        <v>0</v>
      </c>
      <c r="F21" s="55">
        <f t="shared" si="4"/>
        <v>0</v>
      </c>
      <c r="G21" s="101">
        <f>('III-2018'!Q32+'III-2018'!R32+'III-2018'!S32+'III-2018'!T32+'III-2018'!U32)-'5-6'!G16</f>
        <v>1751171.3900000001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N21" s="86"/>
    </row>
    <row r="22" spans="1:12" ht="15.75">
      <c r="A22" s="45"/>
      <c r="B22" s="46"/>
      <c r="C22" s="47"/>
      <c r="D22" s="47"/>
      <c r="E22" s="47"/>
      <c r="F22" s="47"/>
      <c r="G22" s="84"/>
      <c r="H22" s="47"/>
      <c r="I22" s="47"/>
      <c r="J22" s="47"/>
      <c r="K22" s="47"/>
      <c r="L22" s="47"/>
    </row>
    <row r="23" spans="1:12" ht="33.75" customHeight="1">
      <c r="A23" s="286" t="s">
        <v>5</v>
      </c>
      <c r="B23" s="286"/>
      <c r="C23" s="286"/>
      <c r="D23" s="47"/>
      <c r="E23" s="47"/>
      <c r="F23" s="47"/>
      <c r="G23" s="84"/>
      <c r="H23" s="48"/>
      <c r="I23" s="48"/>
      <c r="J23" s="65"/>
      <c r="K23" s="48"/>
      <c r="L23" s="48"/>
    </row>
    <row r="24" spans="1:12" ht="15.75">
      <c r="A24" s="45"/>
      <c r="B24" s="46"/>
      <c r="C24" s="47"/>
      <c r="D24" s="47"/>
      <c r="E24" s="47"/>
      <c r="F24" s="47"/>
      <c r="G24" s="84"/>
      <c r="H24" s="289" t="s">
        <v>6</v>
      </c>
      <c r="I24" s="289"/>
      <c r="J24" s="288" t="s">
        <v>7</v>
      </c>
      <c r="K24" s="288"/>
      <c r="L24" s="288"/>
    </row>
    <row r="25" spans="1:18" s="6" customFormat="1" ht="15.75">
      <c r="A25" s="249" t="s">
        <v>81</v>
      </c>
      <c r="B25" s="249"/>
      <c r="C25" s="249"/>
      <c r="D25" s="249"/>
      <c r="E25" s="249"/>
      <c r="F25" s="249"/>
      <c r="G25" s="249"/>
      <c r="H25" s="287"/>
      <c r="I25" s="287"/>
      <c r="J25" s="39"/>
      <c r="K25" s="8" t="s">
        <v>105</v>
      </c>
      <c r="L25" s="288"/>
      <c r="M25" s="288"/>
      <c r="N25" s="288"/>
      <c r="O25" s="288"/>
      <c r="P25" s="288"/>
      <c r="Q25" s="288"/>
      <c r="R25" s="288"/>
    </row>
    <row r="26" spans="1:18" s="6" customFormat="1" ht="15.75" customHeight="1">
      <c r="A26" s="249"/>
      <c r="B26" s="249"/>
      <c r="C26" s="249"/>
      <c r="D26" s="249"/>
      <c r="E26" s="249"/>
      <c r="F26" s="249"/>
      <c r="G26" s="249"/>
      <c r="H26" s="250" t="s">
        <v>6</v>
      </c>
      <c r="I26" s="250"/>
      <c r="J26" s="250" t="s">
        <v>7</v>
      </c>
      <c r="K26" s="250"/>
      <c r="L26" s="250"/>
      <c r="M26" s="4"/>
      <c r="N26" s="4"/>
      <c r="O26" s="4"/>
      <c r="P26" s="4"/>
      <c r="Q26" s="9"/>
      <c r="R26" s="9"/>
    </row>
    <row r="27" spans="1:18" s="6" customFormat="1" ht="15.75">
      <c r="A27" s="249" t="s">
        <v>8</v>
      </c>
      <c r="B27" s="249"/>
      <c r="C27" s="249"/>
      <c r="D27" s="249"/>
      <c r="E27" s="249"/>
      <c r="F27" s="249"/>
      <c r="G27" s="249"/>
      <c r="H27" s="287"/>
      <c r="I27" s="287"/>
      <c r="J27" s="7"/>
      <c r="K27" s="8"/>
      <c r="L27" s="288"/>
      <c r="M27" s="288"/>
      <c r="N27" s="288"/>
      <c r="O27" s="288"/>
      <c r="P27" s="288"/>
      <c r="Q27" s="288"/>
      <c r="R27" s="288"/>
    </row>
    <row r="28" spans="1:18" s="6" customFormat="1" ht="15.75" customHeight="1">
      <c r="A28" s="249"/>
      <c r="B28" s="249"/>
      <c r="C28" s="249"/>
      <c r="D28" s="249"/>
      <c r="E28" s="249"/>
      <c r="F28" s="249"/>
      <c r="G28" s="249"/>
      <c r="H28" s="250" t="s">
        <v>6</v>
      </c>
      <c r="I28" s="250"/>
      <c r="J28" s="250" t="s">
        <v>7</v>
      </c>
      <c r="K28" s="250"/>
      <c r="L28" s="250"/>
      <c r="M28" s="4"/>
      <c r="N28" s="4"/>
      <c r="O28" s="4"/>
      <c r="P28" s="4"/>
      <c r="Q28" s="9"/>
      <c r="R28" s="9"/>
    </row>
    <row r="29" spans="1:7" s="6" customFormat="1" ht="15.75">
      <c r="A29" s="5" t="s">
        <v>9</v>
      </c>
      <c r="G29" s="85"/>
    </row>
    <row r="34" ht="12.75">
      <c r="D34" s="14">
        <v>7917</v>
      </c>
    </row>
  </sheetData>
  <sheetProtection formatCells="0" formatColumns="0"/>
  <mergeCells count="25">
    <mergeCell ref="J26:L26"/>
    <mergeCell ref="J28:L28"/>
    <mergeCell ref="J24:L24"/>
    <mergeCell ref="H24:I24"/>
    <mergeCell ref="A26:G26"/>
    <mergeCell ref="H26:I26"/>
    <mergeCell ref="J1:L1"/>
    <mergeCell ref="A23:C23"/>
    <mergeCell ref="A27:G27"/>
    <mergeCell ref="H27:I27"/>
    <mergeCell ref="L27:R27"/>
    <mergeCell ref="A28:G28"/>
    <mergeCell ref="H28:I28"/>
    <mergeCell ref="A25:G25"/>
    <mergeCell ref="H25:I25"/>
    <mergeCell ref="L25:R25"/>
    <mergeCell ref="A2:J2"/>
    <mergeCell ref="A4:A8"/>
    <mergeCell ref="B4:B8"/>
    <mergeCell ref="C4:C8"/>
    <mergeCell ref="D5:F6"/>
    <mergeCell ref="G6:I6"/>
    <mergeCell ref="D4:L4"/>
    <mergeCell ref="G5:L5"/>
    <mergeCell ref="J6:L6"/>
  </mergeCells>
  <hyperlinks>
    <hyperlink ref="G6" r:id="rId1" display="garantf1://70253464.15/"/>
    <hyperlink ref="J6" r:id="rId2" display="garantf1://12088083.0/"/>
  </hyperlinks>
  <printOptions/>
  <pageMargins left="0" right="0" top="0" bottom="0" header="0.31496062992125984" footer="0.31496062992125984"/>
  <pageSetup fitToHeight="0" fitToWidth="1" horizontalDpi="600" verticalDpi="600" orientation="landscape" paperSize="9" scale="86" r:id="rId3"/>
  <rowBreaks count="1" manualBreakCount="1">
    <brk id="1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0">
      <selection activeCell="A29" sqref="A29"/>
    </sheetView>
  </sheetViews>
  <sheetFormatPr defaultColWidth="9.00390625" defaultRowHeight="12.75"/>
  <cols>
    <col min="1" max="1" width="39.625" style="14" customWidth="1"/>
    <col min="2" max="2" width="10.875" style="14" customWidth="1"/>
    <col min="3" max="3" width="15.75390625" style="14" customWidth="1"/>
    <col min="4" max="4" width="18.125" style="14" customWidth="1"/>
    <col min="5" max="5" width="18.75390625" style="14" customWidth="1"/>
    <col min="6" max="16384" width="9.125" style="14" customWidth="1"/>
  </cols>
  <sheetData>
    <row r="1" spans="3:5" ht="15.75">
      <c r="C1" s="285" t="s">
        <v>44</v>
      </c>
      <c r="D1" s="285"/>
      <c r="E1" s="285"/>
    </row>
    <row r="2" spans="1:5" ht="15.75" customHeight="1">
      <c r="A2" s="274" t="s">
        <v>87</v>
      </c>
      <c r="B2" s="274"/>
      <c r="C2" s="274"/>
      <c r="D2" s="274"/>
      <c r="E2" s="274"/>
    </row>
    <row r="3" spans="1:5" ht="15.75" customHeight="1">
      <c r="A3" s="274"/>
      <c r="B3" s="274"/>
      <c r="C3" s="274"/>
      <c r="D3" s="274"/>
      <c r="E3" s="274"/>
    </row>
    <row r="4" spans="1:5" ht="12.75">
      <c r="A4" s="274"/>
      <c r="B4" s="274"/>
      <c r="C4" s="274"/>
      <c r="D4" s="274"/>
      <c r="E4" s="274"/>
    </row>
    <row r="5" ht="15.75">
      <c r="A5" s="15"/>
    </row>
    <row r="6" spans="1:5" ht="117" customHeight="1">
      <c r="A6" s="68" t="s">
        <v>1</v>
      </c>
      <c r="B6" s="68" t="s">
        <v>11</v>
      </c>
      <c r="C6" s="68" t="s">
        <v>88</v>
      </c>
      <c r="D6" s="68" t="s">
        <v>90</v>
      </c>
      <c r="E6" s="68" t="s">
        <v>91</v>
      </c>
    </row>
    <row r="7" spans="1:5" ht="15.75">
      <c r="A7" s="42">
        <v>1</v>
      </c>
      <c r="B7" s="42">
        <v>2</v>
      </c>
      <c r="C7" s="42">
        <v>3</v>
      </c>
      <c r="D7" s="42">
        <v>3</v>
      </c>
      <c r="E7" s="42">
        <v>3</v>
      </c>
    </row>
    <row r="8" spans="1:5" ht="19.5" customHeight="1">
      <c r="A8" s="43" t="s">
        <v>26</v>
      </c>
      <c r="B8" s="42">
        <v>10</v>
      </c>
      <c r="C8" s="67">
        <v>0</v>
      </c>
      <c r="D8" s="67">
        <v>0</v>
      </c>
      <c r="E8" s="67">
        <v>0</v>
      </c>
    </row>
    <row r="9" spans="1:5" ht="16.5" customHeight="1">
      <c r="A9" s="43" t="s">
        <v>27</v>
      </c>
      <c r="B9" s="42">
        <v>20</v>
      </c>
      <c r="C9" s="67">
        <v>0</v>
      </c>
      <c r="D9" s="67">
        <v>0</v>
      </c>
      <c r="E9" s="67">
        <v>0</v>
      </c>
    </row>
    <row r="10" spans="1:5" ht="15.75" customHeight="1">
      <c r="A10" s="43" t="s">
        <v>45</v>
      </c>
      <c r="B10" s="42">
        <v>30</v>
      </c>
      <c r="C10" s="67">
        <v>0</v>
      </c>
      <c r="D10" s="67">
        <v>0</v>
      </c>
      <c r="E10" s="67">
        <v>0</v>
      </c>
    </row>
    <row r="11" spans="1:5" ht="19.5" customHeight="1">
      <c r="A11" s="43" t="s">
        <v>46</v>
      </c>
      <c r="B11" s="42">
        <v>40</v>
      </c>
      <c r="C11" s="67">
        <v>0</v>
      </c>
      <c r="D11" s="67">
        <v>0</v>
      </c>
      <c r="E11" s="67">
        <v>0</v>
      </c>
    </row>
    <row r="13" spans="3:5" ht="15.75">
      <c r="C13" s="285" t="s">
        <v>47</v>
      </c>
      <c r="D13" s="285"/>
      <c r="E13" s="285"/>
    </row>
    <row r="14" spans="1:5" ht="15.75">
      <c r="A14" s="290" t="s">
        <v>48</v>
      </c>
      <c r="B14" s="290"/>
      <c r="C14" s="290"/>
      <c r="D14" s="290"/>
      <c r="E14" s="290"/>
    </row>
    <row r="15" ht="15.75">
      <c r="A15" s="15"/>
    </row>
    <row r="16" spans="1:5" s="69" customFormat="1" ht="60">
      <c r="A16" s="68" t="s">
        <v>1</v>
      </c>
      <c r="B16" s="68" t="s">
        <v>11</v>
      </c>
      <c r="C16" s="68" t="s">
        <v>89</v>
      </c>
      <c r="D16" s="68" t="s">
        <v>92</v>
      </c>
      <c r="E16" s="68" t="s">
        <v>93</v>
      </c>
    </row>
    <row r="17" spans="1:5" s="69" customFormat="1" ht="15">
      <c r="A17" s="68">
        <v>1</v>
      </c>
      <c r="B17" s="68">
        <v>2</v>
      </c>
      <c r="C17" s="68">
        <v>3</v>
      </c>
      <c r="D17" s="68">
        <v>3</v>
      </c>
      <c r="E17" s="68">
        <v>3</v>
      </c>
    </row>
    <row r="18" spans="1:5" ht="15.75">
      <c r="A18" s="43" t="s">
        <v>49</v>
      </c>
      <c r="B18" s="42">
        <v>10</v>
      </c>
      <c r="C18" s="67">
        <v>0</v>
      </c>
      <c r="D18" s="67">
        <v>0</v>
      </c>
      <c r="E18" s="67">
        <v>0</v>
      </c>
    </row>
    <row r="19" spans="1:5" ht="51">
      <c r="A19" s="66" t="s">
        <v>50</v>
      </c>
      <c r="B19" s="42">
        <v>20</v>
      </c>
      <c r="C19" s="67">
        <v>0</v>
      </c>
      <c r="D19" s="67">
        <v>0</v>
      </c>
      <c r="E19" s="67">
        <v>0</v>
      </c>
    </row>
    <row r="20" spans="1:5" ht="31.5">
      <c r="A20" s="43" t="s">
        <v>51</v>
      </c>
      <c r="B20" s="42">
        <v>30</v>
      </c>
      <c r="C20" s="67">
        <v>0</v>
      </c>
      <c r="D20" s="67">
        <v>0</v>
      </c>
      <c r="E20" s="67">
        <v>0</v>
      </c>
    </row>
    <row r="24" spans="1:11" ht="34.5" customHeight="1">
      <c r="A24" s="17" t="s">
        <v>5</v>
      </c>
      <c r="B24" s="17"/>
      <c r="C24" s="65"/>
      <c r="D24" s="18"/>
      <c r="E24" s="18"/>
      <c r="F24" s="17"/>
      <c r="G24" s="17"/>
      <c r="H24" s="19"/>
      <c r="I24" s="19"/>
      <c r="J24" s="8"/>
      <c r="K24" s="20"/>
    </row>
    <row r="25" spans="1:11" ht="17.25" customHeight="1">
      <c r="A25" s="17"/>
      <c r="B25" s="17"/>
      <c r="C25" s="251" t="s">
        <v>94</v>
      </c>
      <c r="D25" s="251"/>
      <c r="E25" s="251"/>
      <c r="F25" s="17"/>
      <c r="G25" s="17"/>
      <c r="H25" s="21"/>
      <c r="I25" s="21"/>
      <c r="J25" s="4"/>
      <c r="K25" s="20"/>
    </row>
    <row r="26" spans="1:11" ht="33.75" customHeight="1">
      <c r="A26" s="17" t="s">
        <v>82</v>
      </c>
      <c r="B26" s="17"/>
      <c r="C26" s="65"/>
      <c r="D26" s="18"/>
      <c r="E26" s="18" t="s">
        <v>105</v>
      </c>
      <c r="F26" s="17"/>
      <c r="G26" s="17"/>
      <c r="H26" s="291"/>
      <c r="I26" s="291"/>
      <c r="J26" s="8"/>
      <c r="K26" s="20"/>
    </row>
    <row r="27" spans="1:11" ht="15.75">
      <c r="A27" s="17"/>
      <c r="B27" s="17"/>
      <c r="C27" s="251" t="s">
        <v>94</v>
      </c>
      <c r="D27" s="251"/>
      <c r="E27" s="251"/>
      <c r="F27" s="17"/>
      <c r="G27" s="17"/>
      <c r="H27" s="288"/>
      <c r="I27" s="288"/>
      <c r="J27" s="4"/>
      <c r="K27" s="20"/>
    </row>
    <row r="28" spans="1:11" ht="20.25" customHeight="1">
      <c r="A28" s="17" t="s">
        <v>8</v>
      </c>
      <c r="B28" s="17"/>
      <c r="C28" s="65"/>
      <c r="D28" s="18"/>
      <c r="E28" s="18"/>
      <c r="F28" s="17"/>
      <c r="G28" s="17"/>
      <c r="H28" s="291"/>
      <c r="I28" s="291"/>
      <c r="J28" s="8"/>
      <c r="K28" s="20"/>
    </row>
    <row r="29" spans="1:10" ht="15.75">
      <c r="A29" s="17"/>
      <c r="B29" s="17"/>
      <c r="C29" s="251" t="s">
        <v>94</v>
      </c>
      <c r="D29" s="251"/>
      <c r="E29" s="251"/>
      <c r="F29" s="17"/>
      <c r="G29" s="17"/>
      <c r="H29" s="288"/>
      <c r="I29" s="288"/>
      <c r="J29" s="4"/>
    </row>
    <row r="30" spans="1:10" ht="15.75">
      <c r="A30" s="253"/>
      <c r="B30" s="253"/>
      <c r="C30" s="6"/>
      <c r="D30" s="6"/>
      <c r="E30" s="6"/>
      <c r="F30" s="6"/>
      <c r="G30" s="6"/>
      <c r="H30" s="6"/>
      <c r="I30" s="6"/>
      <c r="J30" s="6"/>
    </row>
    <row r="31" spans="1:10" ht="15.75">
      <c r="A31" s="5" t="s">
        <v>9</v>
      </c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12">
    <mergeCell ref="H29:I29"/>
    <mergeCell ref="A30:B30"/>
    <mergeCell ref="H27:I27"/>
    <mergeCell ref="H28:I28"/>
    <mergeCell ref="H26:I26"/>
    <mergeCell ref="C25:E25"/>
    <mergeCell ref="C27:E27"/>
    <mergeCell ref="C29:E29"/>
    <mergeCell ref="C1:E1"/>
    <mergeCell ref="C13:E13"/>
    <mergeCell ref="A2:E4"/>
    <mergeCell ref="A14:E14"/>
  </mergeCells>
  <hyperlinks>
    <hyperlink ref="A19" r:id="rId1" display="garantf1://12012604.79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2017-12-15T14:32:00Z</cp:lastPrinted>
  <dcterms:created xsi:type="dcterms:W3CDTF">2014-12-17T13:15:32Z</dcterms:created>
  <dcterms:modified xsi:type="dcterms:W3CDTF">2017-12-15T17:01:07Z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